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IspisZahtjevaRviRazdobljaSumira" sheetId="1" r:id="rId1"/>
  </sheets>
  <definedNames>
    <definedName name="_xlnm._FilterDatabase" localSheetId="0" hidden="1">IspisZahtjevaRviRazdobljaSumira!$A$3:$L$255</definedName>
    <definedName name="_xlnm.Print_Area" localSheetId="0">IspisZahtjevaRviRazdobljaSumira!$A$1:$K$255</definedName>
    <definedName name="_xlnm.Print_Titles" localSheetId="0">IspisZahtjevaRviRazdobljaSumira!$3:$3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4" i="1" l="1"/>
  <c r="E164" i="1"/>
  <c r="F160" i="1"/>
  <c r="E160" i="1"/>
  <c r="I168" i="1" l="1"/>
  <c r="H168" i="1"/>
  <c r="I18" i="1" l="1"/>
  <c r="H252" i="1" l="1"/>
  <c r="H211" i="1"/>
  <c r="G211" i="1"/>
  <c r="H208" i="1"/>
  <c r="G208" i="1"/>
  <c r="H206" i="1"/>
  <c r="G206" i="1"/>
  <c r="H248" i="1" l="1"/>
  <c r="H177" i="1" l="1"/>
  <c r="G177" i="1"/>
  <c r="H175" i="1"/>
  <c r="G175" i="1"/>
  <c r="I28" i="1" l="1"/>
  <c r="I242" i="1" l="1"/>
  <c r="I241" i="1"/>
  <c r="G7" i="1" l="1"/>
  <c r="H22" i="1"/>
</calcChain>
</file>

<file path=xl/sharedStrings.xml><?xml version="1.0" encoding="utf-8"?>
<sst xmlns="http://schemas.openxmlformats.org/spreadsheetml/2006/main" count="561" uniqueCount="303">
  <si>
    <t>Glava 020       02</t>
  </si>
  <si>
    <t>ZAVOD ZA PROSTORNO UREĐENJE GRADA ZAGREBA</t>
  </si>
  <si>
    <t>Glava 020       03</t>
  </si>
  <si>
    <t>RAZVOJNA AGENCIJA ZAGREB ZA KOORDINACIJU I POTICANJE REGIONALNOG RAZVOJA</t>
  </si>
  <si>
    <t>TRIBUTE - in TegRated and Innovative actions for sustainaBle mobiliTy upgradE</t>
  </si>
  <si>
    <t>REALLOCATE</t>
  </si>
  <si>
    <t>GREENWAY ZAGREB / DG02 - SAVSKA RUTA</t>
  </si>
  <si>
    <t>ENERGETSKA OBNOVA ZGRADA JAVNE NAMJENE</t>
  </si>
  <si>
    <t>METAR DO BOLJE KLIME</t>
  </si>
  <si>
    <t>ZA-GREEN</t>
  </si>
  <si>
    <t>INTERVENTNA MJERA ZA SMANJENJE OTPADA U GRADU ZAGREBU</t>
  </si>
  <si>
    <t>PROVEDBA MJERA ZAŠTITE KAPELE SV. JURJA</t>
  </si>
  <si>
    <t>IZRADA STRATEGIJE ZELENE URBANE OBNOVE GRADA ZAGREBA</t>
  </si>
  <si>
    <t>ŠKOLSKA SHEMA, VOĆE, POVRĆE I MLIJEČNI PROIZVODI</t>
  </si>
  <si>
    <t>WORK FOR CAUSE, SERVE FOR SPORT</t>
  </si>
  <si>
    <t>Aktivnost T220401</t>
  </si>
  <si>
    <t>PROJEKT ProGireg</t>
  </si>
  <si>
    <t>Aktivnost T320401</t>
  </si>
  <si>
    <t>TEHNIČKA POMOĆ ZG RAZVOJ IZ OP KONKURENTNOST I KOHEZIJA 2014.-2020.</t>
  </si>
  <si>
    <t>Aktivnost T320402</t>
  </si>
  <si>
    <t>BUDI "STEMFLUENCER"</t>
  </si>
  <si>
    <t>Iznos EU sufinanciranja</t>
  </si>
  <si>
    <t>POTRES ZAGREB 2020 - MOBILIZACIJA I PROCJENA</t>
  </si>
  <si>
    <t>UČI-RADI-UPOZNAJ - URU</t>
  </si>
  <si>
    <t>SKLADIŠTENJE I POSTUPAK OPORABE GRAĐEVINSKOG OTPADA NA PODRUČJU GRADA ZAGREBA NAKON POTRESA</t>
  </si>
  <si>
    <t>SANACIJA KOLNIKA SLJEMENSKE CESTE</t>
  </si>
  <si>
    <t>SANACIJA LOKALNIH OŠTEĆENJA CESTOVNE MREŽE NA PODRUČJU GRADA ZAGREBA NAKON POTRESA</t>
  </si>
  <si>
    <t>OŠTEĆENJA CESTOVNE MREŽE NA PODRUČJU GRADA ZAGREBA NAKON POTRESA - REDOVNO ODRŽAVANJE</t>
  </si>
  <si>
    <t>SANACIJA OŠTEĆENJA KOLNIKA ALEJE MATIJE LJUBEKA</t>
  </si>
  <si>
    <t>Ugovoreni iznos projekta</t>
  </si>
  <si>
    <t>Ostvareni prihodi iz EU izvora u 2023.</t>
  </si>
  <si>
    <t>Izvršeni rashodi iz EU izvora u 2023.</t>
  </si>
  <si>
    <t>Naziv projekta</t>
  </si>
  <si>
    <t>Razdjel</t>
  </si>
  <si>
    <t>MULTISENZORSKO ZRAČNO SNIMANJE RH ZA POTREBE PROCJENE SMANJENJA RIZIKA -POTRESNI RIZIK GRADA ZAGREBA</t>
  </si>
  <si>
    <t>PRUŽANJE PRIVREMENOG SMJEŠTAJA - POTRES OŽUJAK 2020.</t>
  </si>
  <si>
    <t>Naziv EU programa</t>
  </si>
  <si>
    <t>Europski fond za regionalni razvoj</t>
  </si>
  <si>
    <t>Fond solidarnosti Europske unije</t>
  </si>
  <si>
    <t>Tehnička pomoć Gradu Zagrebu za provedbu ITU mehanizma</t>
  </si>
  <si>
    <t>GENPROCURE - Gender Equality in public Procurement (GENPROCURE - Ravnopravnost spolova u javnoj nabavi)</t>
  </si>
  <si>
    <t>Europski fond za regionalni razvoj, Fond za pravednu tranziciju</t>
  </si>
  <si>
    <t>Integrirani teritorijalni program 2021.-2027.</t>
  </si>
  <si>
    <t>203,354.00</t>
  </si>
  <si>
    <t xml:space="preserve">Senior 2030 - Tematska mreža za politiku aktivnog starenja u Hrvatskoj </t>
  </si>
  <si>
    <t>Mladi mogu sve - Povjerenjem do posla</t>
  </si>
  <si>
    <t>MREŽA ZA MLADE ZA SOCIJALNO UKLJUČIVANJE</t>
  </si>
  <si>
    <t>Erasmus +</t>
  </si>
  <si>
    <t>Program međuregionalne suradnje INTEREG EUROPE 2021.-2027.</t>
  </si>
  <si>
    <t>Europski socijalni fond</t>
  </si>
  <si>
    <t>Operativni program Učinkoviti ljudski potencijali 2014. – 2020.</t>
  </si>
  <si>
    <t xml:space="preserve">Program međuregionalne suradnje INTERREG URBACT IV (2021-2027) </t>
  </si>
  <si>
    <t xml:space="preserve">Novi početak </t>
  </si>
  <si>
    <t>ISHOD - Unaprjeđenje modela socijalnog stanovanja u Gradu Zagrebu</t>
  </si>
  <si>
    <t>PUSHED - Protect, Understand, Support: Help the Elderly</t>
  </si>
  <si>
    <t>Vraćanje u uporabljivo stanje infrastrukture u području zdravstva - obnova Specijalne bolnice za plućne bolesti Zagreb</t>
  </si>
  <si>
    <t>URBACT</t>
  </si>
  <si>
    <t>Konkurentnost i kohezija 2014.-2020.</t>
  </si>
  <si>
    <t>Program međuregionalne suradnje INTERREG EUROPE</t>
  </si>
  <si>
    <t>Program međuregionalne suradnje INTERREG ADRION</t>
  </si>
  <si>
    <t>Učinkoviti ljudski potencijali 2021.-2027.</t>
  </si>
  <si>
    <t>Program EU za okoliš i klimatske aktivnosti LIFE 2022</t>
  </si>
  <si>
    <t>Nacionalni plan oporavka i otpornosti</t>
  </si>
  <si>
    <t>Mehanizam za oporavak i otpornost</t>
  </si>
  <si>
    <t>ELENA Europska investicijska banka</t>
  </si>
  <si>
    <t>Program međuregionalne suradnje INTERREG CENTRAL EUROPE</t>
  </si>
  <si>
    <t>Program jedinstvenog tržišta (SMP COSME)</t>
  </si>
  <si>
    <t>CoFarm4Cities - Creating a sustainable model for urban fringe farming in Central Europe as an effective tool to prevent urban sprawl and to transition to a more sustainable food system and society</t>
  </si>
  <si>
    <t>UrbReC - Održivi gradovi (Centri za urbane resurse)</t>
  </si>
  <si>
    <t>MODERNIZACIJA II - Unaprjeđenje urbane bioraznolikosti i razvoj zelene infrastrukture</t>
  </si>
  <si>
    <t>LIFE CROSS - CRoatian One-Stop-Shop</t>
  </si>
  <si>
    <t>LIFE LOOP - Local Ownership Of Power</t>
  </si>
  <si>
    <t>FOOD WAVE - Empowering Urban Youth for Climate Action</t>
  </si>
  <si>
    <t>ZAGEE - Zagreb Energy Efficient City</t>
  </si>
  <si>
    <t>ProGIreg - Produktivna zelena infrastruktura za postindustrijsku urbanu obnovu</t>
  </si>
  <si>
    <t>Urban Prosperity 2030 - UP2030</t>
  </si>
  <si>
    <t>GreenScape CE - Climate-proof landscape through renaturing urban areas</t>
  </si>
  <si>
    <t>214.275.64</t>
  </si>
  <si>
    <t>SOCRATES - Jačanje društvene ekonomije za poticanje inovativnosti i otpornosti regija</t>
  </si>
  <si>
    <t>GIFT - GREEN INFRASTRUCTURE FOR FORESTS AND TREES</t>
  </si>
  <si>
    <t>SOLIZAG - Solarizacija ustanova Grada Zagreba</t>
  </si>
  <si>
    <t>H2CE - Osnaživanje regija spremnih za vodik u Srednjoj Europi</t>
  </si>
  <si>
    <t>Izgradnja i opremanje DV Sesvetski Kraljevec, NPOO.C3.1.R1-I1.01.0110</t>
  </si>
  <si>
    <t>Rekonstrukcija i opremanje DV En ten tini, PO Sesvetska Selnica, NPOO.C3.1.R1-I1.01.0106</t>
  </si>
  <si>
    <t>Vraćanje u ispravno radno stanje infrastrukture i pogona u Osnovnoj školi dr. Ivana Merza,  FS.GZ.01.025</t>
  </si>
  <si>
    <t>Vraćanje u ispravno radno stanje infrastrukture i pogona u Osnovnoj školi Petra Zrinskog,  FS.GZ.01.026</t>
  </si>
  <si>
    <t>Vraćanje u ispravno radno stanje infrastrukture i pogona u Hotelijersko-turističkoj školi,  FS.GZ.01.027</t>
  </si>
  <si>
    <t>Vraćanje u ispravno radno stanje infrastrukture i pogona Učeničkog doma A. B. Bušić,  FS.GZ.01.033</t>
  </si>
  <si>
    <t>Vraćanje u ispravno radno stanje infrastrukture i pogona u Osnovnoj školi Miroslava Krleže, FS.GZ.01.050</t>
  </si>
  <si>
    <t>Vraćanje u ispravno radno stanje infrastrukture i pogona u Gornjogradskoj gimnaziji, FS.GZ.01.052</t>
  </si>
  <si>
    <t>Vraćanje u ispravno radno stanje infrastrukture i pogona u Prvoj ekonomskoj školi, FS.GZ.01.139</t>
  </si>
  <si>
    <t>Vraćanje u ispravno radno stanje infrastrukture i pogona u Gimnaziji Tituša Brezovačkog, FS.GZ.01.140</t>
  </si>
  <si>
    <t>Vraćanje u ispravno radno stanje infrastrukture i pogona u Školi za klasični balet, FS.GZ.01.051</t>
  </si>
  <si>
    <t>Vraćanje u ispravno radno stanje infrastrukture i pogona u Osnovnoj školi Kašina PRO Vugrovec, FS.GZ.01.055</t>
  </si>
  <si>
    <t>Vraćanje u ispravno radno stanje infrastrukture i pogona u XVIII. gimnaziji - I. faza, FS.GZ.01.143</t>
  </si>
  <si>
    <t>Vraćanje u ispravno radno stanje infrastrukture i pogona u Osnovnoj školi bana Josipa Jelačića,  FS.GZ.01.004</t>
  </si>
  <si>
    <t>Vraćanje u ispravno radno stanje infrastrukture i pogona Učeničkog doma Marije Jambrišak,  FS.GZ.01.007</t>
  </si>
  <si>
    <t>Vraćanje u ispravno radno stanje infrastrukture i pogona u Dječjem vrtiću Trnoružica,  FS.GZ.01.015</t>
  </si>
  <si>
    <t>Vraćanje u ispravno radno stanje infrastrukture i pogona u Područnoj školi Moravče,  FS.GZ.01.016</t>
  </si>
  <si>
    <t>Vraćanje u ispravno radno stanje infrastrukture i pogona u Osnovnoj školi Rapska,  FS.GZ.01.035</t>
  </si>
  <si>
    <t>Vraćanje u ispravno radno stanje infrastrukture i pogona u Školi za modu i dizajn,  FS.GZ.01.038</t>
  </si>
  <si>
    <t>Vraćanje u ispravno radno stanje infrastrukture i pogona u Upravnoj školi Zagreb, FS.GZ.01.040</t>
  </si>
  <si>
    <t>Vraćanje u ispravno radno stanje infrastrukture i pogona u Osnovnoj školi Trnsko, FS.GZ.01.041</t>
  </si>
  <si>
    <t>Vraćanje u ispravno radno stanje infrastrukture i pogona u Zdravstvenom učilištu Zagreb, FS.GZ.01.042</t>
  </si>
  <si>
    <t>Vraćanje u ispravno radno stanje infrastrukture i pogona u Školi suvremenog plesa Ane Maletić</t>
  </si>
  <si>
    <t>Vraćanje u ispravno radno stanje infrastrukture i pogona u Osnovnoj školi Ivana Filipovića, FS.GZ.01.063</t>
  </si>
  <si>
    <t>Vraćanje u ispravno radno stanje infrastrukture i pogona u Osnovnoj školi dr. Ante Starčevića, FS.GZ.01.070</t>
  </si>
  <si>
    <t>Vraćanje u ispravno radno stanje infrastrukture i pogona u XI. gimnaziji i OŠ Davorina Trstenjaka, FS.GZ.01.073</t>
  </si>
  <si>
    <t>Vraćanje u ispravno radno stanje infrastrukture i pogona u Osnovnoj školi Augusta Šenoe, FS.GZ.01.083</t>
  </si>
  <si>
    <t>Vraćanje u ispravno radno stanje infrastrukture i pogona u Osnovnoj školi Vugrovec-Kašina, MŠ Kašina, FS.GZ.01.086</t>
  </si>
  <si>
    <t>Vraćanje u ispravno radno stanje infrastrukture i pogona u Područnoj školi Planina Donja, FS.GZ.01.087</t>
  </si>
  <si>
    <t>Vraćanje u ispravno radno stanje infrastrukture i pogona u Osnovnoj školi Frana Krste Frankopana, FS.GZ.01.088</t>
  </si>
  <si>
    <t>Vraćanje u ispravno radno stanje infrastrukture i pogona u Osnovnoj školi Antuna Gustava Matoša, FS.GZ.01.090</t>
  </si>
  <si>
    <t>Vraćanje u ispravno radno stanje infrastrukture i pogona u III. Gimnaziji, FS.GZ.01.092</t>
  </si>
  <si>
    <t>Vraćanje u ispravno radno stanje infrastrukture i pogona u Osnovnoj školi Matka Laginje, FS.GZ.01.094</t>
  </si>
  <si>
    <t>Vraćanje u ispravno radno stanje infrastrukture i pogona u Osnovnoj školi Dragutina Kušlana, FS.GZ.01.101</t>
  </si>
  <si>
    <t>Vraćanje u ispravno radno stanje infrastrukture i pogona u Osnovnoj školi Ivana Mažuranića, FS.GZ.01.109</t>
  </si>
  <si>
    <t>Vraćanje u ispravno radno stanje infrastrukture i pogona u Poliklinici SUVAG, FS.GZ.01.120</t>
  </si>
  <si>
    <t>Vraćanje u ispravno radno stanje infrastrukture i pogona u OŠ Ivana Granđe, FS.GZ.01.122</t>
  </si>
  <si>
    <t>Vraćanje u ispravno radno stanje infrastrukture i pogona u OŠ L. pl Matačića, FS.GZ.01.123</t>
  </si>
  <si>
    <t>Vraćanje u ispravno radno stanje infrastrukture i pogona u Gimnaziji Sesvete, FS.GZ.01.125</t>
  </si>
  <si>
    <t>Vraćanje u ispravno radno stanje infrastrukture i pogona u Obrtničkoj školi za osobne usluge, FS.GZ.01.126</t>
  </si>
  <si>
    <t>Vraćanje u ispravno radno stanje infrastrukture i pogona u Umjetničkoj plesnoj školi S. Hercigonja, FS.GZ.01.127</t>
  </si>
  <si>
    <t>Vraćanje u ispravno radno stanje infrastrukture i pogona u DV Mali princ, FS.GZ.01.128</t>
  </si>
  <si>
    <t>Vraćanje u ispravno radno stanje infrastrukture i pogona u OŠ I. Cankara, FS.GZ.01.133</t>
  </si>
  <si>
    <t>Vraćanje u ispravno radno stanje infrastrukture i pogona u Školi za medicinske sestre Vrapče</t>
  </si>
  <si>
    <t>Vraćanje u ispravno radno stanje infrastrukture i pogona u Područnoj školi Gornja Kustošija, FS.GZ.01.137</t>
  </si>
  <si>
    <t>Organizirani prijevoz učenika osnovnih škola stradalih u potresu, FS.GZ.01.136</t>
  </si>
  <si>
    <t>Vraćanje u ispravno radno stanje infrastrukture i pogona u Osnovnoj školi Kustošija, FS.GZ.01.144</t>
  </si>
  <si>
    <t>Vraćanje u ispravno radno stanje infrastrukture i pogona u Osnovnoj školi Bukovac, FS.GZ.01.145</t>
  </si>
  <si>
    <t>Vraćanje u ispravno radno stanje infrastrukture i pogona u Dječjem vrtići Različak, FS.GZ.01.146</t>
  </si>
  <si>
    <t>Organizirani prijevoz učenika osnovnih škola stradalih u potresu, FS.GZ.01.147</t>
  </si>
  <si>
    <t>Vraćanje u ispravno radno stanje infrastrukture i pogona Osnovne škole Lučko, FS.GZ.01.154</t>
  </si>
  <si>
    <t>Vraćanje u ispravno radno stanje infrastrukture i pogona u OŠ Lučko, Područna škola Stupnik, FS.GZ.01.155</t>
  </si>
  <si>
    <t>Vraćanje u ispravno radno stanje infrastrukture i pogona u OŠ Lučko, Područna škola Ježdovec, FS.GZ.01.156</t>
  </si>
  <si>
    <t>Vraćanje u ispravno radno stanje Škole za grafiku, dizajni medijsku produkciju, FS.GZ.01.158</t>
  </si>
  <si>
    <t>Vraćanje u ispravno radno stanje infrastrukture i pogona UPŠ S. Hercigonje, FS.GZ.01.159</t>
  </si>
  <si>
    <t>Vraćanje u ispravno radno stanjeinfrastrukture i pogona DV Bajka na adresi Zorkovačka 8, FS.GZ.01.160</t>
  </si>
  <si>
    <t>Vraćanje u ispravno radno stanje infrastrukture i pogona  Osnovne škole Granešina, FS.GZ.01.161</t>
  </si>
  <si>
    <t>Vraćanje u ispravno radno stanje infrastrukture i pogona u OŠ Voltino, FS.GZ.01.163</t>
  </si>
  <si>
    <t>Vraćanje u ispravno radno stanje infrastrukture i pogona u Osnovnoj školi Vjenceslava Novaka, FS.GZ.01.058</t>
  </si>
  <si>
    <t>Vraćanje u ispravno radno stanje infrastrukture i pogona u Osnovnoj školi Jordanovac, FS.GZ.01.071</t>
  </si>
  <si>
    <t>Vraćanje u ispravno radno stanje infrastrukture i pogona u Elektrotehničkoj školi Zagreb, FS.GZ.01.124</t>
  </si>
  <si>
    <t>Vraćanje u ispravno radno stanje infrastrukture i pogona u Elektrotehničkoj školi Zagreb, FS.GZ.01.141</t>
  </si>
  <si>
    <t>Obnova infrastrukture u području obrazovanja oštećene potresom u Osnovnoj školi Čučerje, PŠ Dankovec, FSEU.2022.MZO.074</t>
  </si>
  <si>
    <t>Obnova infrastrukture u području obrazovanja oštećene potresom u Osnovnoj školi g. Janka Draškovića, FSEU.2022.MZO.075</t>
  </si>
  <si>
    <t>Obnova infrastrukture u području obrazovanja oštećene potresom u Osnovnoj školi Horvati, FSEU.2022.MZO.076</t>
  </si>
  <si>
    <t>Obnova infrastrukture u području obrazovanja oštećene potresom u XVIII. Gimnaziji, FSEU.2022.MZO.077</t>
  </si>
  <si>
    <t>Obnova infrastrukture u području obrazovanja oštećene potresom u Osnovnoj školi Josipa Jurja Strossmayera, FSEU.2022.MZO.078</t>
  </si>
  <si>
    <t>Obnova infrastrukture u području obrazovanja oštećene potresom u Dječji vrtić Izvor, FSEU.2022.MZO.088</t>
  </si>
  <si>
    <t>Obnova infrastrukture u području obrazovanja oštećene potresom u Osnovnoj školi D. Kušlana, FSEU.2022.MZO.089</t>
  </si>
  <si>
    <t>Obnova infrastrukture u području obrazovanja oštećene potresom u III. Gimnaziji, FSEU.2022.MZO.090</t>
  </si>
  <si>
    <t>Obnova infrastrukture u području obrazovanja oštećene potresom u Upravnoj školi Zagreb, FSEU.2022.MZO.091</t>
  </si>
  <si>
    <t>Obnova infrastrukture u području obrazovanja oštećene potresom u Osnovnoj školi Nikole Tesle u Zagrebu, FSEU.2022.MZO.092</t>
  </si>
  <si>
    <t>Obnova infrastrukture u području obrazovanja oštećene potresom u Školi za modu i dizajn u Zagrebu, FSEU.2022.MZO.093</t>
  </si>
  <si>
    <t>Obnova infrastrukture u području obrazovanja oštećene potresom u Dječjem vrtiću Šumska jagoda,  PO Mikulići 133, FSEU.2022.MZO.101</t>
  </si>
  <si>
    <t>Vraćanje u ispravno radno stanje infrastrukture i pogona u Glazbenoj školi Vatroslava Lisinskog, FSEU.JID.GZ.OB.10</t>
  </si>
  <si>
    <t>Vraćanje u ispravno radno stanje infrastrukture i pogona u Osnovnoj školi Čučerje, FSEU.JID.GZ.OB.17</t>
  </si>
  <si>
    <t>Vraćanje u ispravno radno stanje infrastrukture i pogona u Osnovnoj školi Retkovec,  FSEU.JID.GZ.OB.27</t>
  </si>
  <si>
    <t>Vraćanje u ispravno radno stanje infrastrukture i pogona u Osnovnoj školi Vladimira Nazora, FSEU.JID.GZ.OB.19</t>
  </si>
  <si>
    <t>Vraćanje u ispravno radno stanje infrastrukture i pogona u Osnovnoj školi Trnsko, FSEU.JID.GZ.OB.5</t>
  </si>
  <si>
    <t>Vraćanje u ispravno radno stanje infrastrukture i pogona u Osnovnoj školi dr. Ante Starčevića, FSEU.JID.GZ.OB.20</t>
  </si>
  <si>
    <t>Vraćanje u ispravno radno stanje infrastrukture i pogona u Osnovnoj školi Antuna Gustava Matoša,  FSEU.JID.GZ.OB.4</t>
  </si>
  <si>
    <t>Vraćanje u ispravno radno stanje infrastrukture i pogona u Školi za medicinske sestre Vinogradska, FSEU.JID.GZ.OB.1</t>
  </si>
  <si>
    <t>Vraćanje u ispravno radno stanje infrastrukture i pogona u IX. gimnaziji i Drugoj ekonomskoj školi, FSEU.JID.GZ.OB.12</t>
  </si>
  <si>
    <t>Vraćanje u ispravno radno stanje infrastrukture i pogona u Osnovnoj školi Ivana Cankara, FSEU.JID.GZ.OB.13</t>
  </si>
  <si>
    <t>Vraćanje u ispravno radno stanje infrastrukture i pogona u Dječjem vrtiću Petar Pan, FSEU.JID.GZ.OB.6</t>
  </si>
  <si>
    <t>Vraćanje u ispravno radno stanje infrastrukture i pogona u Prehrambeno-tehnološkoj školi, FSEU.JID.GZ.OB.3</t>
  </si>
  <si>
    <t>Vraćanje u ispravno radno stanje infrastrukture i pogona u Osnovnoj školi Horvati, FSEU.JID.GZ.OB.11</t>
  </si>
  <si>
    <t>Vraćanje u ispravno radno stanje infrastrukture i pogona u Osnovnoj školi Vjenceslava Novaka, FSEU.JID.GZ.OB.22</t>
  </si>
  <si>
    <t>Vraćanje u ispravno radno stanje infrastrukture i pogona u Dječjem vrtiću Radost, FSEU.JID.GZ.OB.21</t>
  </si>
  <si>
    <t>Vraćanje u ispravno radno stanje infrastrukture i pogona u Osnovnoj školi Frana Krste Frankopana, FSEU.JID.GZ.OB.7</t>
  </si>
  <si>
    <t>Vraćanje u ispravno radno stanje infrastrukture i pogona u Školi za medicinske sestre Vrapče, FSEU.JID.GZ.OB.16</t>
  </si>
  <si>
    <t>Vraćanje u ispravno radno stanje infrastrukture i pogona u Pučkom otvorenom učilištu Zagreb, FSEU.JID.GZ.OB.9</t>
  </si>
  <si>
    <t>Vraćanje u ispravno radno stanje infrastrukture i pogona u Osnovnoj školi Voltino, FSEU.JID.GZ.OB.15</t>
  </si>
  <si>
    <t>Vraćanje u ispravno radno stanje infrastrukture i pogona u Osnovnoj školi kralja Tomislava, FSEU.JID.GZ.OB.8</t>
  </si>
  <si>
    <t>Vraćanje u ispravno radno stanje infrastrukture i pogona u Dječjem vrtiću Sopot, FSEU.JID.GZ.OB.14</t>
  </si>
  <si>
    <t>Vraćanje u ispravno radno stanje infrastrukture i pogona u Dječjem vrtiću Medveščak, FSEU.JID.GZ.0B.18</t>
  </si>
  <si>
    <t>Vraćanje u ispravno radno stanje infrastrukture i pogona u Područnoj školi Glavnica Donja, FSEU.JID.GZ.OB.28</t>
  </si>
  <si>
    <t>Vraćanje u ispravno radno stanje infrastrukture i pogona u Osnovnoj školi grofa Janka Draškovića, FSEU.JID.GZ.OB.26</t>
  </si>
  <si>
    <t>Vraćanje u ispravno radno stanje infrastrukture i pogona u Osnovnoj školi Izidora Kršnjavog, FSEU.JID.GZ.OB.30</t>
  </si>
  <si>
    <t>Vraćanje u ispravno radno stanje infrastrukture i pogona u Osnovnoj školi Gračani, FSEU.JID.GZ.OB.25</t>
  </si>
  <si>
    <t>Vraćanje u ispravno radno stanje infrastrukture i pogona u X. gimnaziji Ivan Supek, FSEU.JID.GZ.OB.2</t>
  </si>
  <si>
    <t>Organizirani prijevoz učenika OŠ Vugrovec-Kašina, FSEU.JID.GZ.OB.32</t>
  </si>
  <si>
    <t>Vraćanje u ispravno radno stanje infrastrukture i pogona u Osnovnoj školi Davorina Trstenjaka, FSEU.JID.GZ.OB.24</t>
  </si>
  <si>
    <t>Vraćanje u ispravno radno stanje infrastrukture i pogona u Gornjogradskoj gimnaziji, FSEU.JID.GZ.OB.29</t>
  </si>
  <si>
    <t>Vraćanje u ispravno radno stanje infrastrukture i pogona u Osnovnoj školi dr. Ivana Merza, FSEU.JID.GZ.OB.31</t>
  </si>
  <si>
    <t>Vraćanje u ispravno radno stanje infrastrukture i pogona Osnovne škole Prečko, FSEU.JID.GZ.OB.36</t>
  </si>
  <si>
    <t>Vraćanje u ispravno radno stanje infrastrukture i pogona u Tehničkoj školi Zagreb, FSEU.JID.GZ.OB.42</t>
  </si>
  <si>
    <t xml:space="preserve">Vraćanje u ispravno radno stanje Osnovne škole Mate Lovraka, FSEU.JID.GZ.0B.39 </t>
  </si>
  <si>
    <t>Vraćanje u ispravno radno stanje infrastrukture i pogona u Dječjem vrtiću Budućnost, FSEU.JID.GZ.OB.41</t>
  </si>
  <si>
    <t>Vraćanje u ispravno radno stanje infrastrukture i pogona u Učeničkom domu Ivana Mažuranića, FSEU.JID.GZ.OB.40</t>
  </si>
  <si>
    <t>Vraćanje u ispravno radno stanje infrastrukture i pogona u Učeničkom domu Dora Pejačević, FSEU.JID.GZ.OB.38</t>
  </si>
  <si>
    <t>Hitne aktivnosti zbrinjavanja učenika Škole za klasični balet, FSEU.JID.GZ.OB.43</t>
  </si>
  <si>
    <t>Hitne aktivnosti zbrinjavanja učenika Umjetničke plesne škole Silvije Hercigonje, FSEU.JID.GZ.OB.44</t>
  </si>
  <si>
    <t xml:space="preserve">Stručni odgoj i obrazovanje do usklađenosti i aktivacije života - SOOVICA </t>
  </si>
  <si>
    <t>Pomoćnici u nastavi i stručni komunikacijski posrednici kao potpora inkluzivnom obrazovanju, faza V</t>
  </si>
  <si>
    <t>Pomoćnici u nastavi i stručni komunikacijski posrednici kao potpora inkluzivnom obrazovanju, faza VI</t>
  </si>
  <si>
    <t>Program Unije</t>
  </si>
  <si>
    <t>Europski socijalni fond plus</t>
  </si>
  <si>
    <t>Učinkoviti ljudski potencijali 2014.-2020.</t>
  </si>
  <si>
    <t>Europski fond za jamstva u poljoprivredi</t>
  </si>
  <si>
    <t>Strateški plan Zajedničke poljoprivredne politike Republike Hrvatske 2023.-2027.</t>
  </si>
  <si>
    <t>Financijski mehanizam Europskog gospodarskog prostora 2014.-2021.</t>
  </si>
  <si>
    <t>Stanje potraživanja na 31.12.2023.</t>
  </si>
  <si>
    <t>Stanje obveza na 31.12.2023.</t>
  </si>
  <si>
    <t>Naziv EU fonda</t>
  </si>
  <si>
    <t>Vraćanje u ispravno radno stanje infrastrukture i pogona u Osnovnoj školi Retkovec, FS.GZ.01.014</t>
  </si>
  <si>
    <t>Izvanredno održavanje propusta kod Soblinca (vodotok Budenec)</t>
  </si>
  <si>
    <t>Izvanredno održavanje propusta u ulici Prališće kod k.br. 2</t>
  </si>
  <si>
    <t>Izvanredno održavanje propusta u ulici Jesenovečka cesta kod k. br. 2</t>
  </si>
  <si>
    <t xml:space="preserve">Izvanredno održavanje propusta u ulici Miroševičina </t>
  </si>
  <si>
    <t xml:space="preserve">Izvanredno održavanje propusta Šoš na Kraljevečkoj cesti </t>
  </si>
  <si>
    <t>Izvanredno održavanje propusta u Ulici Vida Ročića kod k. č. br. 139</t>
  </si>
  <si>
    <t xml:space="preserve">Uređenje Ulice Vere Lesjak </t>
  </si>
  <si>
    <t>Sanacija klizišta i potpornih zidova na području Grada Zagreba uslijed potresa 22.3.2020. godine</t>
  </si>
  <si>
    <t>Izvanredno održavanje Savskog mosta</t>
  </si>
  <si>
    <t>Južni prilazni vijadukt Mosta mladosti</t>
  </si>
  <si>
    <t xml:space="preserve">Izvanredno održavanje južnog prilaznog vijadukta Jadranskog mosta s upornjačkim prostorijama </t>
  </si>
  <si>
    <t>Zamjena prijelaznih naprava na Mostu slobode i Jadranskom mostu</t>
  </si>
  <si>
    <t>Zamjena prijelaznih naprava na vijaduktu oteretnog kanala Sava - Odra</t>
  </si>
  <si>
    <t xml:space="preserve">Izvanredno održavanje prigušivača na Domovinskom mostu </t>
  </si>
  <si>
    <t xml:space="preserve">Izvanredno održavanje Jadranskog mosta (gredni most preko Save) - istočni i zapadni most </t>
  </si>
  <si>
    <t xml:space="preserve">Izvanredno održavanje ulice Glavničica kod propusta </t>
  </si>
  <si>
    <t xml:space="preserve">Izvanredno održavanje propusta Šolić </t>
  </si>
  <si>
    <t>Izgradnja reciklažnog dvorišta u gradskoj četvrti Podsused - Vrapče</t>
  </si>
  <si>
    <t>Kohezijski fond</t>
  </si>
  <si>
    <t>Fond solidarnosti Europske unije 
Mehanizam za oporavak i otpornost</t>
  </si>
  <si>
    <t>Modernizacija pješačkih pothodnika povezanih s javnim prijevozom na području Grada Zagreba</t>
  </si>
  <si>
    <t>Obzor 2020</t>
  </si>
  <si>
    <t>CARES - Remote Healthcare for Silver Europe</t>
  </si>
  <si>
    <t>SVI ZA PAMĆENJE "SPAM"</t>
  </si>
  <si>
    <t>PONOVNO AKTIVNI</t>
  </si>
  <si>
    <t>NOVI JELKOVEC - MJESTO NEOVISNOG ŽIVLJENJA</t>
  </si>
  <si>
    <t>TRANSPORT INNOVATION FOR VULNERABLE TO EXLUSION PEOPLE NEEDS SATISFACTION</t>
  </si>
  <si>
    <t>OBZOR 2020</t>
  </si>
  <si>
    <t>HORIZON EUROPE</t>
  </si>
  <si>
    <t>DEAR - DEVELOPMENT EDUCATION AND AWARENESS RAISING</t>
  </si>
  <si>
    <t>Energija i klimatske promjene</t>
  </si>
  <si>
    <t>HORIZON EUROPE, CIVITAS Initiative</t>
  </si>
  <si>
    <t xml:space="preserve">Vraćanje u uporabljivo stanje infrastrukture u području zdravstva - obnova glavne zgrade Klinike za psihijatriju Vrapče </t>
  </si>
  <si>
    <t>Vraćanje u uporabljivo stanje infrastrukture u području zdravstva - obnova Psihijatrijske bolnice za djecu i mladež, Ivana Kukuljevića 11, Zagreb</t>
  </si>
  <si>
    <t>Vraćanje u uporabljivo stanje infrastrukture u području zdravstva - obnova Specijalne bolnice za plućne bolesti Zagreb, Rockefellerova 3</t>
  </si>
  <si>
    <t>Vraćanje u uporabljivo stanje infrastrukture u području zdravstva - obnova Dječje bolnice Srebrnjak, Srebrnjak 100</t>
  </si>
  <si>
    <t xml:space="preserve">Vraćanje u uporabljivo stanje infrastrukture u području zdravstva - obnova objekta Doma zdravlja Zagreb - Centar, Remetinečki gaj 14 </t>
  </si>
  <si>
    <t>Vraćanje u uporabljivo stanje infrastrukture u području zdravstva - obnova objekta Doma zdravlja Zagreb - Centar, Laginjina 16</t>
  </si>
  <si>
    <t xml:space="preserve">Vraćanje u uporabljivo stanje infrastrukture u području zdravstva - sanacija oštećenja od potresa na objektu Doma zdravlja Zagreb - Istok, Švarcova 20 </t>
  </si>
  <si>
    <t>Vraćanje u uporabljivo stanje infrastrukture u području zdravstva - obnova Doma zdravlja Zagreb -Centar, Laginjina 16</t>
  </si>
  <si>
    <t xml:space="preserve">Vraćanje u uporabljivo stanje infrastrukture u području zdravstva - obnova Doma zdravlja Zagreb -Centar, Remetinečki gaj 14 </t>
  </si>
  <si>
    <t>AMIF - Asylum, Migration and Integration Fund (Fond za azil, migracije i integraciju)</t>
  </si>
  <si>
    <t>CONNEcting Cities Toward Integration actiON - CONECCTION</t>
  </si>
  <si>
    <t>Jednakost IN – Stereotipi OUT – nastavnici za buduće generacije - KINDLE EQUALITY</t>
  </si>
  <si>
    <t>UNITES - Urban Integration Strategies through co-design</t>
  </si>
  <si>
    <t>Mreža gradova za zajedničko stanovanje - NETCO</t>
  </si>
  <si>
    <t>Cities4Refugees – Gradovi za izbjeglice</t>
  </si>
  <si>
    <t>REC - Rights, Equality and Citizenship (Prava, jednakost i građanstvo)</t>
  </si>
  <si>
    <t>Citizens, Equality, Rights and Values Programme - CERV (Građani, ravnopravnost, prava i vrijednosti)</t>
  </si>
  <si>
    <t>Izvanredno održavanje starog Jankomirskog mosta - zamjena prijelaznih naprava</t>
  </si>
  <si>
    <t>Izrada projektne dokumentacije i provedba mjera zaštite kompleksa nekadašnje pješačke vojarne – „Rudolfova vojarna“, Ulica Republike Austrije 18, Zagreb</t>
  </si>
  <si>
    <t>Izrada projektne dokumentacije i provedba mjera zaštite zgrade Područnog ureda Medveščak</t>
  </si>
  <si>
    <t xml:space="preserve">Izrada projektne dokumentacije i provedba mjera zaštite zgrade Gradske uprave - Područni ured Maksimir, Petrova ulica 116, Zagreb </t>
  </si>
  <si>
    <t xml:space="preserve">Izrada projektne dokumentacije i provedba mjera zaštite zgrade Gradske uprave - Područni ured Trnje, Ulica grada Vukovara 56-60, Zagreb </t>
  </si>
  <si>
    <t xml:space="preserve">Izrada projektne dokumentacije i provedba mjera zaštite Stare gradske vijećnice, Ulica sv. Ćirila i Metoda 5, Zagreb </t>
  </si>
  <si>
    <t>Izrada projektne dokumentacije i provedba mjera zaštite zgrade Gradske vijećnice, Trg Stjepana Radića 1, Zagreb</t>
  </si>
  <si>
    <t>Provedba mjera zaštite zgrade Gradske uprave – Područnog ureda Črnomerec, Trg Francuske Republike 15, Zagreb</t>
  </si>
  <si>
    <t>Izrada projektne dokumentacije i provedba mjera zaštite Palače Dverce, Katarinin trg 6, Zagreb</t>
  </si>
  <si>
    <t>Izrada projektne dokumentacije i provedba mjera zaštite zgrade gradske uprave, Ulica Pavla Šubića 38, Zagreb</t>
  </si>
  <si>
    <t>Izrada projektne dokumentacije i provedba mjera zaštite zgrade gradske uprave, Martićeva ulica 14, Zagreb</t>
  </si>
  <si>
    <t>Vraćanje u ispravno radno stanje infrastrukture i pogona u Školi primjenjene umjetnosti i dizajna,  FSEU.JID.GZ.OB.23</t>
  </si>
  <si>
    <t>Razdjel 005 GRADSKI URED ZA MJESNU SAMOUPRAVU, PROMET, CIVILNU ZAŠTITU I SIGURNOST</t>
  </si>
  <si>
    <t>Razdjel 008 GRADSKI URED ZA GOSPODARSTVO, EKOLOŠKU ODRŽIVOST I STRATEGIJSKO PLANIRANJE</t>
  </si>
  <si>
    <t>Razdjel 009 GRADSKI URED ZA OBRAZOVANJE, SPORT I MLADE</t>
  </si>
  <si>
    <t>Razdjel 012 GRADSKI URED ZA OBNOVU, IZGRADNJU, PROSTORNO UREĐENJE, GRADITELJSTVO I KOMUNALNE POSLOVE</t>
  </si>
  <si>
    <t>Razdjel 020 STRUČNA SLUŽBA GRADSKE UPRAVE</t>
  </si>
  <si>
    <t>Razdjel 021 GRADSKI URED ZA SOCIJALNU ZAŠTITU, ZDRAVSTVO, BRANITELJE I OSOBE S INVALIDITETOM</t>
  </si>
  <si>
    <t>Razdjel 024 GRADSKI URED ZA KULTURU I CIVILNO DRUŠTVO</t>
  </si>
  <si>
    <t>Razdjel 033 SLUŽBA ZA INFORMACIJSKI SUSTAV I TEHNIČKE POSLOVE</t>
  </si>
  <si>
    <t>Ukupno ostvareni prihodi iz EU izvora od početka realizacije projekta do 31.12.2023.</t>
  </si>
  <si>
    <t>Stručni nadzor nad izvanrednim održavanjem propusta kod Soblinca (vodotok Budenec)</t>
  </si>
  <si>
    <t>Stručni nadzor nad radovima izvanrednog održavanja propusta potoka Šoš na Kraljevečkoj cesti</t>
  </si>
  <si>
    <t>Stručni nadzor nad izvanrednim održavanjem propusta u ulici Prališće kod k. br. 2</t>
  </si>
  <si>
    <t>Stručni nadzor nad radovima izvanrednog održavanja ulice Glavničica kod propusta</t>
  </si>
  <si>
    <t>Stručni nadzor nad izvanrednim održavanjem propusta Šolići</t>
  </si>
  <si>
    <t>Stručni nadzor nad izvanrednim održavanjem propusta u Ulici Vida Ročića kod k. br. 139</t>
  </si>
  <si>
    <t>Stručni nadzor nad radovima izvanrednog održavanja propusta Miroševečina</t>
  </si>
  <si>
    <t>Stručni nadzor nad uređenjem Ulice Vere Lesjak</t>
  </si>
  <si>
    <t>Stručni nadzor nad izvanrednim održavanjem propusta u ulici Jesenovečka cesta kod k. br. 2</t>
  </si>
  <si>
    <t>Stručni nadzor nad radovima na hitnim sanaci. klizišta na području GZ - Klizište u ulici Šumski put</t>
  </si>
  <si>
    <t>Stručni nadzor nad sanacijom klizišta u ulici Liševo kod k. br. 87-93</t>
  </si>
  <si>
    <t>Stručni nadzor nad zamjenom prijelaznih naprava na Jankomirskom mostu</t>
  </si>
  <si>
    <t>Stručni nadzor nad sanacijom južnog prilaznog vijadukta Mosta mladosti</t>
  </si>
  <si>
    <t>Stručni nadzor nad izvanrednim održavanjem Savskog mosta</t>
  </si>
  <si>
    <t>Društveni dom Čučerje - uklanjanje građevine</t>
  </si>
  <si>
    <t>Uklanjanje objekta OŠ Bizek</t>
  </si>
  <si>
    <t>Vraćanje u ispravno radno stanje infrastrukture i pogona u GŠ Vatroslava Lisinskog, Gundulićeva 4, FS.GZ.01.046</t>
  </si>
  <si>
    <t>Vraćanje u ispravno radno stanje infrastrukture i pogona u GŠ Vatroslava Lisinskog, Ilica 5, FS.GZ.01.061</t>
  </si>
  <si>
    <t>Vraćanje u ispravno radno stanje infrastrukture i pogona u Učeničkom domu Hrvatski učiteljski konvikt, FS.GZ.01.068</t>
  </si>
  <si>
    <t>Vraćanje u ispravno radno stanje infrastrukture i pogona u III. Gimnaziji, FS.GZ.01.166</t>
  </si>
  <si>
    <t>4.189.70</t>
  </si>
  <si>
    <t>1.984,69</t>
  </si>
  <si>
    <t>Izgradnja i opremanje DV SV Klara, NPOO.C3.1.R1-I1.01.0100</t>
  </si>
  <si>
    <t>IZVJEŠTAJ O KORIŠTENJU SREDSTAVA FONDOVA EUROPSKE UNIJE</t>
  </si>
  <si>
    <r>
      <t xml:space="preserve">
</t>
    </r>
    <r>
      <rPr>
        <sz val="14"/>
        <rFont val="Arial"/>
        <family val="2"/>
        <charset val="238"/>
      </rPr>
      <t>U ovom izvještaju daju se podaci o ukupno ugovorenim i uplaćenim sredstvima fondova Europske unije od početka provedbe projekta zaključno s 2023., evidentiranim prihodima i primicima te rashodima i izdacima u 2023. kao i stanju obveza i potraživanja po sredstvima iz fondova Europske unije na kraju 2023.
Podaci su iskazani po modificiranom obračunskom načelu, odnosno u izvještaju su iskazani naplaćeni prihodi i nastali rashodi neovisno o plaćanju odnosno njihovom podmirenju.</t>
    </r>
    <r>
      <rPr>
        <b/>
        <sz val="14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</si>
</sst>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[$-1041A]#,##0.00;\-#,##0.00"/>
    <numFmt numFmtId="165" formatCode="#,##0.00\ _k_n"/>
    <numFmt numFmtId="166" formatCode="#,##0.00_ ;\-#,##0.00\ "/>
  </numFmts>
  <fonts count="16" x14ac:knownFonts="1">
    <font>
      <sz val="10"/>
      <name val="Arial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6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7030A0"/>
      <name val="Arial"/>
      <family val="2"/>
      <charset val="238"/>
    </font>
    <font>
      <sz val="12"/>
      <color rgb="FF7030A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.5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4"/>
        <bgColor indexed="0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Fill="1"/>
    <xf numFmtId="0" fontId="1" fillId="0" borderId="0" xfId="0" applyFont="1"/>
    <xf numFmtId="0" fontId="3" fillId="0" borderId="1" xfId="0" applyFont="1" applyFill="1" applyBorder="1" applyAlignment="1" applyProtection="1">
      <alignment vertical="center" wrapText="1" readingOrder="1"/>
      <protection locked="0"/>
    </xf>
    <xf numFmtId="0" fontId="1" fillId="0" borderId="1" xfId="0" applyFont="1" applyFill="1" applyBorder="1" applyAlignment="1" applyProtection="1">
      <alignment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5" fillId="2" borderId="1" xfId="0" applyFont="1" applyFill="1" applyBorder="1" applyAlignment="1" applyProtection="1">
      <alignment vertical="center" wrapText="1" readingOrder="1"/>
      <protection locked="0"/>
    </xf>
    <xf numFmtId="164" fontId="5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3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/>
    <xf numFmtId="0" fontId="3" fillId="0" borderId="0" xfId="0" applyFont="1" applyFill="1"/>
    <xf numFmtId="4" fontId="0" fillId="0" borderId="0" xfId="0" applyNumberFormat="1"/>
    <xf numFmtId="4" fontId="1" fillId="0" borderId="0" xfId="0" applyNumberFormat="1" applyFont="1" applyFill="1"/>
    <xf numFmtId="4" fontId="1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Fill="1"/>
    <xf numFmtId="4" fontId="4" fillId="0" borderId="1" xfId="0" applyNumberFormat="1" applyFont="1" applyFill="1" applyBorder="1" applyAlignment="1" applyProtection="1">
      <alignment vertical="center" wrapText="1" readingOrder="1"/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1" fillId="0" borderId="1" xfId="0" applyNumberFormat="1" applyFont="1" applyFill="1" applyBorder="1" applyAlignment="1" applyProtection="1">
      <alignment vertical="center" wrapText="1" readingOrder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/>
    <xf numFmtId="4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164" fontId="1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1" fillId="0" borderId="0" xfId="0" applyNumberFormat="1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3" fontId="1" fillId="0" borderId="1" xfId="1" applyFont="1" applyBorder="1" applyAlignment="1" applyProtection="1">
      <alignment horizontal="right" vertical="center" wrapText="1" readingOrder="1"/>
      <protection locked="0"/>
    </xf>
    <xf numFmtId="164" fontId="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 applyProtection="1">
      <alignment vertical="center" wrapText="1" readingOrder="1"/>
      <protection locked="0"/>
    </xf>
    <xf numFmtId="4" fontId="1" fillId="0" borderId="0" xfId="0" applyNumberFormat="1" applyFont="1" applyAlignment="1">
      <alignment vertical="center"/>
    </xf>
    <xf numFmtId="0" fontId="1" fillId="0" borderId="2" xfId="0" applyFont="1" applyFill="1" applyBorder="1" applyAlignment="1" applyProtection="1">
      <alignment vertical="center" wrapText="1" readingOrder="1"/>
      <protection locked="0"/>
    </xf>
    <xf numFmtId="0" fontId="1" fillId="0" borderId="4" xfId="0" applyFont="1" applyFill="1" applyBorder="1" applyAlignment="1" applyProtection="1">
      <alignment vertical="center" wrapText="1" readingOrder="1"/>
      <protection locked="0"/>
    </xf>
    <xf numFmtId="0" fontId="1" fillId="0" borderId="5" xfId="0" applyFont="1" applyFill="1" applyBorder="1" applyAlignment="1" applyProtection="1">
      <alignment vertical="center" wrapText="1" readingOrder="1"/>
      <protection locked="0"/>
    </xf>
    <xf numFmtId="0" fontId="1" fillId="0" borderId="4" xfId="0" quotePrefix="1" applyFont="1" applyFill="1" applyBorder="1" applyAlignment="1" applyProtection="1">
      <alignment vertical="center" wrapText="1" readingOrder="1"/>
      <protection locked="0"/>
    </xf>
    <xf numFmtId="165" fontId="1" fillId="0" borderId="1" xfId="0" applyNumberFormat="1" applyFont="1" applyBorder="1" applyAlignment="1">
      <alignment vertical="center" wrapText="1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vertic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" fillId="0" borderId="2" xfId="0" quotePrefix="1" applyFont="1" applyFill="1" applyBorder="1" applyAlignment="1" applyProtection="1">
      <alignment vertical="center" wrapText="1" readingOrder="1"/>
      <protection locked="0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0" xfId="2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2" applyNumberFormat="1" applyFont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 readingOrder="1"/>
      <protection locked="0"/>
    </xf>
    <xf numFmtId="166" fontId="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2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4" xfId="0" applyFont="1" applyBorder="1" applyAlignment="1" applyProtection="1">
      <alignment vertical="center" wrapText="1" readingOrder="1"/>
      <protection locked="0"/>
    </xf>
    <xf numFmtId="4" fontId="1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1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2" xfId="0" applyFont="1" applyBorder="1" applyAlignment="1" applyProtection="1">
      <alignment vertical="center" wrapText="1" readingOrder="1"/>
      <protection locked="0"/>
    </xf>
    <xf numFmtId="164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4" fontId="1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165" fontId="1" fillId="0" borderId="2" xfId="0" applyNumberFormat="1" applyFont="1" applyFill="1" applyBorder="1" applyAlignment="1">
      <alignment horizontal="right" vertical="center" wrapText="1"/>
    </xf>
    <xf numFmtId="165" fontId="1" fillId="0" borderId="5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 applyProtection="1">
      <alignment horizontal="right" vertical="center" wrapText="1" readingOrder="1"/>
      <protection locked="0"/>
    </xf>
    <xf numFmtId="164" fontId="1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6" fillId="3" borderId="6" xfId="0" applyFont="1" applyFill="1" applyBorder="1" applyAlignment="1" applyProtection="1">
      <alignment horizontal="left" vertical="center" wrapText="1" readingOrder="1"/>
      <protection locked="0"/>
    </xf>
    <xf numFmtId="0" fontId="6" fillId="3" borderId="7" xfId="0" applyFont="1" applyFill="1" applyBorder="1" applyAlignment="1" applyProtection="1">
      <alignment horizontal="left" vertical="center" wrapText="1" readingOrder="1"/>
      <protection locked="0"/>
    </xf>
    <xf numFmtId="0" fontId="6" fillId="3" borderId="8" xfId="0" applyFont="1" applyFill="1" applyBorder="1" applyAlignment="1" applyProtection="1">
      <alignment horizontal="left" vertical="center" wrapText="1" readingOrder="1"/>
      <protection locked="0"/>
    </xf>
    <xf numFmtId="0" fontId="1" fillId="0" borderId="2" xfId="0" applyFont="1" applyBorder="1" applyAlignment="1" applyProtection="1">
      <alignment horizontal="left" vertical="center" wrapText="1" readingOrder="1"/>
      <protection locked="0"/>
    </xf>
    <xf numFmtId="0" fontId="1" fillId="0" borderId="5" xfId="0" applyFont="1" applyBorder="1" applyAlignment="1" applyProtection="1">
      <alignment horizontal="left" vertical="center" wrapText="1" readingOrder="1"/>
      <protection locked="0"/>
    </xf>
    <xf numFmtId="0" fontId="1" fillId="0" borderId="2" xfId="0" applyFont="1" applyFill="1" applyBorder="1" applyAlignment="1" applyProtection="1">
      <alignment horizontal="left" vertical="center" wrapText="1" readingOrder="1"/>
      <protection locked="0"/>
    </xf>
    <xf numFmtId="0" fontId="1" fillId="0" borderId="5" xfId="0" applyFont="1" applyFill="1" applyBorder="1" applyAlignment="1" applyProtection="1">
      <alignment horizontal="left" vertical="center" wrapText="1" readingOrder="1"/>
      <protection locked="0"/>
    </xf>
    <xf numFmtId="0" fontId="14" fillId="0" borderId="0" xfId="0" applyFont="1" applyAlignment="1">
      <alignment vertical="top"/>
    </xf>
    <xf numFmtId="0" fontId="14" fillId="0" borderId="9" xfId="0" applyFont="1" applyBorder="1" applyAlignment="1">
      <alignment wrapText="1"/>
    </xf>
    <xf numFmtId="0" fontId="14" fillId="0" borderId="9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80"/>
      <rgbColor rgb="000000CE"/>
      <rgbColor rgb="00FEDE01"/>
      <rgbColor rgb="00000000"/>
      <rgbColor rgb="00FFEE75"/>
      <rgbColor rgb="00FFFF97"/>
      <rgbColor rgb="009CA9FE"/>
      <rgbColor rgb="00C1C1FF"/>
      <rgbColor rgb="00E1E1F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1"/>
  <sheetViews>
    <sheetView showGridLines="0" tabSelected="1" zoomScale="75" zoomScaleNormal="75" workbookViewId="0">
      <pane ySplit="3" topLeftCell="A4" activePane="bottomLeft" state="frozenSplit"/>
      <selection pane="bottomLeft" activeCell="A3" sqref="A3"/>
    </sheetView>
  </sheetViews>
  <sheetFormatPr defaultRowHeight="12.75" x14ac:dyDescent="0.2"/>
  <cols>
    <col min="1" max="1" width="14.5703125" customWidth="1"/>
    <col min="2" max="2" width="30.85546875" customWidth="1"/>
    <col min="3" max="3" width="33.85546875" customWidth="1"/>
    <col min="4" max="4" width="67" customWidth="1"/>
    <col min="5" max="6" width="19.140625" customWidth="1"/>
    <col min="7" max="8" width="15.140625" customWidth="1"/>
    <col min="9" max="9" width="16.42578125" customWidth="1"/>
    <col min="10" max="10" width="15" customWidth="1"/>
    <col min="11" max="11" width="14.7109375" customWidth="1"/>
    <col min="12" max="12" width="56" style="12" customWidth="1"/>
    <col min="13" max="13" width="10.42578125" customWidth="1"/>
    <col min="15" max="15" width="12.5703125" style="12" customWidth="1"/>
    <col min="16" max="16" width="43" customWidth="1"/>
    <col min="17" max="17" width="14.28515625" customWidth="1"/>
  </cols>
  <sheetData>
    <row r="1" spans="1:16" ht="29.25" customHeight="1" x14ac:dyDescent="0.2">
      <c r="A1" s="83" t="s">
        <v>301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6" ht="75" customHeight="1" x14ac:dyDescent="0.25">
      <c r="A2" s="84" t="s">
        <v>302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6" ht="123" customHeight="1" x14ac:dyDescent="0.2">
      <c r="A3" s="60" t="s">
        <v>33</v>
      </c>
      <c r="B3" s="60" t="s">
        <v>36</v>
      </c>
      <c r="C3" s="60" t="s">
        <v>206</v>
      </c>
      <c r="D3" s="60" t="s">
        <v>32</v>
      </c>
      <c r="E3" s="60" t="s">
        <v>29</v>
      </c>
      <c r="F3" s="60" t="s">
        <v>21</v>
      </c>
      <c r="G3" s="60" t="s">
        <v>30</v>
      </c>
      <c r="H3" s="60" t="s">
        <v>277</v>
      </c>
      <c r="I3" s="60" t="s">
        <v>31</v>
      </c>
      <c r="J3" s="60" t="s">
        <v>204</v>
      </c>
      <c r="K3" s="60" t="s">
        <v>205</v>
      </c>
      <c r="L3" s="24"/>
      <c r="M3" s="25"/>
      <c r="N3" s="25"/>
      <c r="O3" s="26"/>
    </row>
    <row r="4" spans="1:16" s="1" customFormat="1" ht="27.95" customHeight="1" x14ac:dyDescent="0.2">
      <c r="A4" s="76" t="s">
        <v>269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3"/>
      <c r="O4" s="13"/>
    </row>
    <row r="5" spans="1:16" s="2" customFormat="1" ht="27.95" customHeight="1" x14ac:dyDescent="0.2">
      <c r="A5" s="35"/>
      <c r="B5" s="4"/>
      <c r="C5" s="4" t="s">
        <v>38</v>
      </c>
      <c r="D5" s="4" t="s">
        <v>22</v>
      </c>
      <c r="E5" s="31">
        <v>714252.14</v>
      </c>
      <c r="F5" s="31">
        <v>714252.14</v>
      </c>
      <c r="G5" s="31" t="s">
        <v>77</v>
      </c>
      <c r="H5" s="31">
        <v>714252.14</v>
      </c>
      <c r="I5" s="27">
        <v>0</v>
      </c>
      <c r="J5" s="27">
        <v>0</v>
      </c>
      <c r="K5" s="27">
        <v>0</v>
      </c>
      <c r="L5" s="14"/>
      <c r="O5" s="14"/>
    </row>
    <row r="6" spans="1:16" s="11" customFormat="1" ht="27.95" customHeight="1" x14ac:dyDescent="0.2">
      <c r="A6" s="36"/>
      <c r="B6" s="4"/>
      <c r="C6" s="4" t="s">
        <v>38</v>
      </c>
      <c r="D6" s="30" t="s">
        <v>24</v>
      </c>
      <c r="E6" s="27">
        <v>36812369.990000002</v>
      </c>
      <c r="F6" s="27">
        <v>36812369.990000002</v>
      </c>
      <c r="G6" s="27">
        <v>36802191.990000002</v>
      </c>
      <c r="H6" s="27">
        <v>36802191.990000002</v>
      </c>
      <c r="I6" s="27">
        <v>0</v>
      </c>
      <c r="J6" s="27">
        <v>0</v>
      </c>
      <c r="K6" s="27">
        <v>0</v>
      </c>
      <c r="L6" s="16"/>
      <c r="O6" s="16"/>
    </row>
    <row r="7" spans="1:16" s="11" customFormat="1" ht="27.95" customHeight="1" x14ac:dyDescent="0.2">
      <c r="A7" s="36"/>
      <c r="B7" s="4"/>
      <c r="C7" s="4" t="s">
        <v>38</v>
      </c>
      <c r="D7" s="30" t="s">
        <v>25</v>
      </c>
      <c r="E7" s="27">
        <v>4931472.88</v>
      </c>
      <c r="F7" s="27">
        <v>4931472.88</v>
      </c>
      <c r="G7" s="27">
        <f>2558698.76+947623.77</f>
        <v>3506322.53</v>
      </c>
      <c r="H7" s="27">
        <v>3506322.53</v>
      </c>
      <c r="I7" s="27">
        <v>0</v>
      </c>
      <c r="J7" s="27">
        <v>0</v>
      </c>
      <c r="K7" s="27">
        <v>0</v>
      </c>
      <c r="L7" s="16"/>
      <c r="O7" s="16"/>
    </row>
    <row r="8" spans="1:16" s="11" customFormat="1" ht="27.95" customHeight="1" x14ac:dyDescent="0.2">
      <c r="A8" s="36"/>
      <c r="B8" s="4"/>
      <c r="C8" s="4" t="s">
        <v>38</v>
      </c>
      <c r="D8" s="30" t="s">
        <v>26</v>
      </c>
      <c r="E8" s="27">
        <v>3497969.08</v>
      </c>
      <c r="F8" s="27">
        <v>3497969.08</v>
      </c>
      <c r="G8" s="27">
        <v>3497969.08</v>
      </c>
      <c r="H8" s="27">
        <v>3497969.08</v>
      </c>
      <c r="I8" s="27">
        <v>0</v>
      </c>
      <c r="J8" s="27">
        <v>0</v>
      </c>
      <c r="K8" s="27">
        <v>0</v>
      </c>
      <c r="L8" s="16"/>
      <c r="O8" s="16"/>
    </row>
    <row r="9" spans="1:16" s="11" customFormat="1" ht="27.95" customHeight="1" x14ac:dyDescent="0.2">
      <c r="A9" s="36"/>
      <c r="B9" s="4"/>
      <c r="C9" s="4" t="s">
        <v>38</v>
      </c>
      <c r="D9" s="30" t="s">
        <v>27</v>
      </c>
      <c r="E9" s="27">
        <v>9538908.4000000004</v>
      </c>
      <c r="F9" s="27">
        <v>9538908.4000000004</v>
      </c>
      <c r="G9" s="27">
        <v>9491366.5899999999</v>
      </c>
      <c r="H9" s="27">
        <v>9491366.5899999999</v>
      </c>
      <c r="I9" s="27">
        <v>0</v>
      </c>
      <c r="J9" s="27">
        <v>0</v>
      </c>
      <c r="K9" s="27">
        <v>0</v>
      </c>
      <c r="L9" s="16"/>
      <c r="O9" s="16"/>
    </row>
    <row r="10" spans="1:16" s="11" customFormat="1" ht="27.95" customHeight="1" x14ac:dyDescent="0.2">
      <c r="A10" s="36"/>
      <c r="B10" s="4"/>
      <c r="C10" s="4" t="s">
        <v>38</v>
      </c>
      <c r="D10" s="30" t="s">
        <v>28</v>
      </c>
      <c r="E10" s="27">
        <v>2376904.35</v>
      </c>
      <c r="F10" s="27">
        <v>2376904.35</v>
      </c>
      <c r="G10" s="27">
        <v>2271349.35</v>
      </c>
      <c r="H10" s="27">
        <v>2271349.35</v>
      </c>
      <c r="I10" s="27">
        <v>0</v>
      </c>
      <c r="J10" s="27">
        <v>0</v>
      </c>
      <c r="K10" s="27">
        <v>0</v>
      </c>
      <c r="L10" s="16"/>
      <c r="O10" s="16"/>
    </row>
    <row r="11" spans="1:16" s="1" customFormat="1" ht="27.95" customHeight="1" x14ac:dyDescent="0.2">
      <c r="A11" s="36"/>
      <c r="B11" s="4"/>
      <c r="C11" s="4" t="s">
        <v>38</v>
      </c>
      <c r="D11" s="4" t="s">
        <v>292</v>
      </c>
      <c r="E11" s="27">
        <v>43854.23</v>
      </c>
      <c r="F11" s="27">
        <v>43854.23</v>
      </c>
      <c r="G11" s="27">
        <v>43854.23</v>
      </c>
      <c r="H11" s="27">
        <v>43854.23</v>
      </c>
      <c r="I11" s="39">
        <v>0</v>
      </c>
      <c r="J11" s="39">
        <v>0</v>
      </c>
      <c r="K11" s="39">
        <v>0</v>
      </c>
      <c r="L11" s="16"/>
      <c r="O11" s="13"/>
    </row>
    <row r="12" spans="1:16" s="1" customFormat="1" ht="27.95" customHeight="1" x14ac:dyDescent="0.2">
      <c r="A12" s="36"/>
      <c r="B12" s="4"/>
      <c r="C12" s="4" t="s">
        <v>38</v>
      </c>
      <c r="D12" s="4" t="s">
        <v>293</v>
      </c>
      <c r="E12" s="27">
        <v>27394.49</v>
      </c>
      <c r="F12" s="27">
        <v>27394.49</v>
      </c>
      <c r="G12" s="27">
        <v>27394.49</v>
      </c>
      <c r="H12" s="27">
        <v>27394.49</v>
      </c>
      <c r="I12" s="39">
        <v>0</v>
      </c>
      <c r="J12" s="39">
        <v>0</v>
      </c>
      <c r="K12" s="39">
        <v>0</v>
      </c>
      <c r="L12" s="13"/>
      <c r="O12" s="13"/>
    </row>
    <row r="13" spans="1:16" s="11" customFormat="1" ht="27.95" customHeight="1" x14ac:dyDescent="0.2">
      <c r="A13" s="36"/>
      <c r="B13" s="4" t="s">
        <v>57</v>
      </c>
      <c r="C13" s="4" t="s">
        <v>37</v>
      </c>
      <c r="D13" s="4" t="s">
        <v>34</v>
      </c>
      <c r="E13" s="27">
        <v>4101296.04</v>
      </c>
      <c r="F13" s="27">
        <v>3486101.67</v>
      </c>
      <c r="G13" s="27">
        <v>1170440.92</v>
      </c>
      <c r="H13" s="27">
        <v>1997823.92</v>
      </c>
      <c r="I13" s="27">
        <v>1514206.46</v>
      </c>
      <c r="J13" s="27">
        <v>0</v>
      </c>
      <c r="K13" s="27">
        <v>0</v>
      </c>
      <c r="L13" s="16"/>
      <c r="O13" s="16"/>
    </row>
    <row r="14" spans="1:16" s="11" customFormat="1" ht="27.95" customHeight="1" x14ac:dyDescent="0.2">
      <c r="A14" s="36"/>
      <c r="B14" s="4" t="s">
        <v>59</v>
      </c>
      <c r="C14" s="4" t="s">
        <v>37</v>
      </c>
      <c r="D14" s="4" t="s">
        <v>4</v>
      </c>
      <c r="E14" s="27">
        <v>350000</v>
      </c>
      <c r="F14" s="27">
        <v>297500</v>
      </c>
      <c r="G14" s="27">
        <v>67976.69</v>
      </c>
      <c r="H14" s="27">
        <v>186061.01</v>
      </c>
      <c r="I14" s="27">
        <v>186049.32</v>
      </c>
      <c r="J14" s="27">
        <v>90724.89</v>
      </c>
      <c r="K14" s="27">
        <v>0</v>
      </c>
      <c r="L14" s="16"/>
      <c r="O14" s="16"/>
    </row>
    <row r="15" spans="1:16" s="1" customFormat="1" ht="27.95" customHeight="1" x14ac:dyDescent="0.2">
      <c r="A15" s="36"/>
      <c r="B15" s="4" t="s">
        <v>57</v>
      </c>
      <c r="C15" s="4" t="s">
        <v>37</v>
      </c>
      <c r="D15" s="4" t="s">
        <v>6</v>
      </c>
      <c r="E15" s="27">
        <v>897542.9</v>
      </c>
      <c r="F15" s="27">
        <v>759828.3</v>
      </c>
      <c r="G15" s="27">
        <v>306050.51</v>
      </c>
      <c r="H15" s="27">
        <v>456543.41</v>
      </c>
      <c r="I15" s="27">
        <v>610219.68000000005</v>
      </c>
      <c r="J15" s="27">
        <v>304169.17</v>
      </c>
      <c r="K15" s="27">
        <v>0</v>
      </c>
      <c r="L15" s="28"/>
      <c r="O15" s="13"/>
      <c r="P15" s="13"/>
    </row>
    <row r="16" spans="1:16" s="11" customFormat="1" ht="27.95" customHeight="1" x14ac:dyDescent="0.2">
      <c r="A16" s="37"/>
      <c r="B16" s="4" t="s">
        <v>239</v>
      </c>
      <c r="C16" s="4"/>
      <c r="D16" s="4" t="s">
        <v>5</v>
      </c>
      <c r="E16" s="27">
        <v>208687.5</v>
      </c>
      <c r="F16" s="27">
        <v>208687.5</v>
      </c>
      <c r="G16" s="27">
        <v>100868.5</v>
      </c>
      <c r="H16" s="27">
        <v>100868.5</v>
      </c>
      <c r="I16" s="27">
        <v>0</v>
      </c>
      <c r="J16" s="27">
        <v>0</v>
      </c>
      <c r="K16" s="27">
        <v>0</v>
      </c>
      <c r="L16" s="16"/>
      <c r="O16" s="16"/>
    </row>
    <row r="17" spans="1:20" s="2" customFormat="1" ht="27.95" customHeight="1" x14ac:dyDescent="0.2">
      <c r="A17" s="76" t="s">
        <v>270</v>
      </c>
      <c r="B17" s="77"/>
      <c r="C17" s="77"/>
      <c r="D17" s="77"/>
      <c r="E17" s="77"/>
      <c r="F17" s="77"/>
      <c r="G17" s="77"/>
      <c r="H17" s="77"/>
      <c r="I17" s="77"/>
      <c r="J17" s="77"/>
      <c r="K17" s="78"/>
      <c r="L17" s="14"/>
      <c r="O17" s="14"/>
    </row>
    <row r="18" spans="1:20" s="11" customFormat="1" ht="27.95" customHeight="1" x14ac:dyDescent="0.2">
      <c r="A18" s="36"/>
      <c r="B18" s="4"/>
      <c r="C18" s="4" t="s">
        <v>38</v>
      </c>
      <c r="D18" s="4" t="s">
        <v>11</v>
      </c>
      <c r="E18" s="27">
        <v>85309.24</v>
      </c>
      <c r="F18" s="27">
        <v>85309.24</v>
      </c>
      <c r="G18" s="27">
        <v>36366.269999999997</v>
      </c>
      <c r="H18" s="27">
        <v>82846.990000000005</v>
      </c>
      <c r="I18" s="27">
        <f>19975</f>
        <v>19975</v>
      </c>
      <c r="J18" s="27">
        <v>0</v>
      </c>
      <c r="K18" s="27">
        <v>0</v>
      </c>
      <c r="L18" s="16"/>
      <c r="O18" s="16"/>
      <c r="Q18" s="22"/>
      <c r="R18" s="22"/>
      <c r="S18" s="22"/>
      <c r="T18" s="22"/>
    </row>
    <row r="19" spans="1:20" s="11" customFormat="1" ht="27.95" customHeight="1" x14ac:dyDescent="0.2">
      <c r="A19" s="36"/>
      <c r="B19" s="4"/>
      <c r="C19" s="4" t="s">
        <v>38</v>
      </c>
      <c r="D19" s="4" t="s">
        <v>35</v>
      </c>
      <c r="E19" s="27">
        <v>96979.03</v>
      </c>
      <c r="F19" s="27">
        <v>96978.25</v>
      </c>
      <c r="G19" s="27">
        <v>14770.91</v>
      </c>
      <c r="H19" s="27">
        <v>38595.14</v>
      </c>
      <c r="I19" s="27">
        <v>9909.7000000000007</v>
      </c>
      <c r="J19" s="27">
        <v>0</v>
      </c>
      <c r="K19" s="27">
        <v>0</v>
      </c>
      <c r="L19" s="16"/>
      <c r="O19" s="16"/>
    </row>
    <row r="20" spans="1:20" s="11" customFormat="1" ht="27.95" customHeight="1" x14ac:dyDescent="0.2">
      <c r="A20" s="36"/>
      <c r="B20" s="4" t="s">
        <v>62</v>
      </c>
      <c r="C20" s="4" t="s">
        <v>63</v>
      </c>
      <c r="D20" s="4" t="s">
        <v>12</v>
      </c>
      <c r="E20" s="27">
        <v>28037.69</v>
      </c>
      <c r="F20" s="27">
        <v>28037.69</v>
      </c>
      <c r="G20" s="27">
        <v>0</v>
      </c>
      <c r="H20" s="27">
        <v>0</v>
      </c>
      <c r="I20" s="27">
        <v>28037.46</v>
      </c>
      <c r="J20" s="27">
        <v>28037.46</v>
      </c>
      <c r="K20" s="27">
        <v>0</v>
      </c>
      <c r="L20" s="16"/>
      <c r="O20" s="16"/>
    </row>
    <row r="21" spans="1:20" s="11" customFormat="1" ht="27.95" customHeight="1" x14ac:dyDescent="0.2">
      <c r="A21" s="36"/>
      <c r="B21" s="4" t="s">
        <v>238</v>
      </c>
      <c r="C21" s="4" t="s">
        <v>203</v>
      </c>
      <c r="D21" s="4" t="s">
        <v>8</v>
      </c>
      <c r="E21" s="27">
        <v>477801.49</v>
      </c>
      <c r="F21" s="27">
        <v>11687.15</v>
      </c>
      <c r="G21" s="27">
        <v>3530.89</v>
      </c>
      <c r="H21" s="27">
        <v>11719.55</v>
      </c>
      <c r="I21" s="27">
        <v>3877.16</v>
      </c>
      <c r="J21" s="27">
        <v>0</v>
      </c>
      <c r="K21" s="27">
        <v>0</v>
      </c>
      <c r="L21" s="16"/>
      <c r="O21" s="16"/>
    </row>
    <row r="22" spans="1:20" s="11" customFormat="1" ht="27.95" customHeight="1" x14ac:dyDescent="0.2">
      <c r="A22" s="36"/>
      <c r="B22" s="4" t="s">
        <v>238</v>
      </c>
      <c r="C22" s="4" t="s">
        <v>203</v>
      </c>
      <c r="D22" s="4" t="s">
        <v>80</v>
      </c>
      <c r="E22" s="27">
        <v>1126037.3400000001</v>
      </c>
      <c r="F22" s="27">
        <v>957131.74</v>
      </c>
      <c r="G22" s="27">
        <v>406358.79</v>
      </c>
      <c r="H22" s="27">
        <f>+G22+48045.1/7.5345</f>
        <v>412735.47060256155</v>
      </c>
      <c r="I22" s="27">
        <v>815842.08</v>
      </c>
      <c r="J22" s="27">
        <v>0</v>
      </c>
      <c r="K22" s="27">
        <v>0</v>
      </c>
      <c r="L22" s="16"/>
      <c r="O22" s="16"/>
    </row>
    <row r="23" spans="1:20" s="11" customFormat="1" ht="27.95" customHeight="1" x14ac:dyDescent="0.2">
      <c r="A23" s="36"/>
      <c r="B23" s="4" t="s">
        <v>56</v>
      </c>
      <c r="C23" s="4" t="s">
        <v>37</v>
      </c>
      <c r="D23" s="4" t="s">
        <v>68</v>
      </c>
      <c r="E23" s="27">
        <v>66467.14</v>
      </c>
      <c r="F23" s="27">
        <v>56497.07</v>
      </c>
      <c r="G23" s="27">
        <v>10736.38</v>
      </c>
      <c r="H23" s="27">
        <v>22071.07</v>
      </c>
      <c r="I23" s="27">
        <v>0</v>
      </c>
      <c r="J23" s="27">
        <v>0</v>
      </c>
      <c r="K23" s="27">
        <v>0</v>
      </c>
      <c r="L23" s="16"/>
      <c r="O23" s="16"/>
    </row>
    <row r="24" spans="1:20" s="1" customFormat="1" ht="27.95" customHeight="1" x14ac:dyDescent="0.2">
      <c r="A24" s="36"/>
      <c r="B24" s="4" t="s">
        <v>57</v>
      </c>
      <c r="C24" s="4" t="s">
        <v>37</v>
      </c>
      <c r="D24" s="4" t="s">
        <v>69</v>
      </c>
      <c r="E24" s="27">
        <v>4634246.51</v>
      </c>
      <c r="F24" s="27">
        <v>1855777.73</v>
      </c>
      <c r="G24" s="27">
        <v>228298.59</v>
      </c>
      <c r="H24" s="27">
        <v>1853634.49</v>
      </c>
      <c r="I24" s="27">
        <v>0</v>
      </c>
      <c r="J24" s="27">
        <v>0</v>
      </c>
      <c r="K24" s="27">
        <v>0</v>
      </c>
      <c r="L24" s="13"/>
      <c r="O24" s="13"/>
    </row>
    <row r="25" spans="1:20" s="11" customFormat="1" ht="27.95" customHeight="1" x14ac:dyDescent="0.2">
      <c r="A25" s="38"/>
      <c r="B25" s="4" t="s">
        <v>57</v>
      </c>
      <c r="C25" s="4" t="s">
        <v>37</v>
      </c>
      <c r="D25" s="4" t="s">
        <v>7</v>
      </c>
      <c r="E25" s="27">
        <v>24691616.219999999</v>
      </c>
      <c r="F25" s="27">
        <v>6969670.9699999997</v>
      </c>
      <c r="G25" s="27">
        <v>702012.19</v>
      </c>
      <c r="H25" s="27">
        <v>6016445.2000000002</v>
      </c>
      <c r="I25" s="27">
        <v>9618.3700000000008</v>
      </c>
      <c r="J25" s="27">
        <v>20055.12</v>
      </c>
      <c r="K25" s="27">
        <v>0</v>
      </c>
      <c r="L25" s="16"/>
      <c r="O25" s="16"/>
    </row>
    <row r="26" spans="1:20" s="11" customFormat="1" ht="27.95" customHeight="1" x14ac:dyDescent="0.2">
      <c r="A26" s="36"/>
      <c r="B26" s="4" t="s">
        <v>57</v>
      </c>
      <c r="C26" s="4" t="s">
        <v>37</v>
      </c>
      <c r="D26" s="4" t="s">
        <v>10</v>
      </c>
      <c r="E26" s="27">
        <v>12419657.199999999</v>
      </c>
      <c r="F26" s="27">
        <v>10044276.189999999</v>
      </c>
      <c r="G26" s="27">
        <v>386134.43</v>
      </c>
      <c r="H26" s="27">
        <v>10214974.57</v>
      </c>
      <c r="I26" s="27">
        <v>380695.17</v>
      </c>
      <c r="J26" s="27">
        <v>0</v>
      </c>
      <c r="K26" s="27">
        <v>0</v>
      </c>
      <c r="L26" s="16"/>
      <c r="O26" s="16"/>
    </row>
    <row r="27" spans="1:20" s="11" customFormat="1" ht="27.95" customHeight="1" x14ac:dyDescent="0.2">
      <c r="A27" s="36"/>
      <c r="B27" s="4" t="s">
        <v>57</v>
      </c>
      <c r="C27" s="4" t="s">
        <v>37</v>
      </c>
      <c r="D27" s="4" t="s">
        <v>73</v>
      </c>
      <c r="E27" s="27">
        <v>4618029.84</v>
      </c>
      <c r="F27" s="27">
        <v>1876140.28</v>
      </c>
      <c r="G27" s="27">
        <v>123480.97</v>
      </c>
      <c r="H27" s="27">
        <v>1676998.49</v>
      </c>
      <c r="I27" s="27">
        <v>0</v>
      </c>
      <c r="J27" s="27">
        <v>0</v>
      </c>
      <c r="K27" s="27">
        <v>0</v>
      </c>
      <c r="L27" s="21"/>
      <c r="M27" s="22"/>
      <c r="N27" s="22"/>
      <c r="O27" s="21"/>
      <c r="P27" s="22"/>
      <c r="Q27" s="22"/>
      <c r="R27" s="22"/>
      <c r="S27" s="22"/>
      <c r="T27" s="22"/>
    </row>
    <row r="28" spans="1:20" s="11" customFormat="1" ht="27.95" customHeight="1" x14ac:dyDescent="0.2">
      <c r="A28" s="36"/>
      <c r="B28" s="4" t="s">
        <v>58</v>
      </c>
      <c r="C28" s="4" t="s">
        <v>37</v>
      </c>
      <c r="D28" s="4" t="s">
        <v>81</v>
      </c>
      <c r="E28" s="27">
        <v>79800</v>
      </c>
      <c r="F28" s="27">
        <v>63840</v>
      </c>
      <c r="G28" s="27">
        <v>0</v>
      </c>
      <c r="H28" s="27">
        <v>0</v>
      </c>
      <c r="I28" s="27">
        <f>12590.6+174.29</f>
        <v>12764.890000000001</v>
      </c>
      <c r="J28" s="27">
        <v>0</v>
      </c>
      <c r="K28" s="27">
        <v>0</v>
      </c>
      <c r="L28" s="16"/>
      <c r="O28" s="16"/>
    </row>
    <row r="29" spans="1:20" s="11" customFormat="1" ht="40.5" customHeight="1" x14ac:dyDescent="0.2">
      <c r="A29" s="36"/>
      <c r="B29" s="4" t="s">
        <v>65</v>
      </c>
      <c r="C29" s="4" t="s">
        <v>37</v>
      </c>
      <c r="D29" s="4" t="s">
        <v>79</v>
      </c>
      <c r="E29" s="27">
        <v>174988</v>
      </c>
      <c r="F29" s="27">
        <v>139990.39999999999</v>
      </c>
      <c r="G29" s="27">
        <v>0</v>
      </c>
      <c r="H29" s="27">
        <v>0</v>
      </c>
      <c r="I29" s="27">
        <v>27533.97</v>
      </c>
      <c r="J29" s="27">
        <v>15460.1</v>
      </c>
      <c r="K29" s="27">
        <v>0</v>
      </c>
      <c r="L29" s="21"/>
      <c r="M29" s="22"/>
      <c r="N29" s="22"/>
      <c r="O29" s="21"/>
      <c r="P29" s="22"/>
      <c r="Q29" s="22"/>
      <c r="R29" s="22"/>
      <c r="S29" s="22"/>
      <c r="T29" s="22"/>
    </row>
    <row r="30" spans="1:20" s="1" customFormat="1" ht="40.5" customHeight="1" x14ac:dyDescent="0.2">
      <c r="A30" s="36"/>
      <c r="B30" s="4" t="s">
        <v>65</v>
      </c>
      <c r="C30" s="4" t="s">
        <v>37</v>
      </c>
      <c r="D30" s="4" t="s">
        <v>67</v>
      </c>
      <c r="E30" s="27">
        <v>326279.59999999998</v>
      </c>
      <c r="F30" s="27">
        <v>261023.68</v>
      </c>
      <c r="G30" s="27">
        <v>0</v>
      </c>
      <c r="H30" s="27">
        <v>0</v>
      </c>
      <c r="I30" s="27">
        <v>26196.22</v>
      </c>
      <c r="J30" s="27">
        <v>0</v>
      </c>
      <c r="K30" s="27">
        <v>0</v>
      </c>
      <c r="L30" s="13"/>
      <c r="O30" s="13"/>
    </row>
    <row r="31" spans="1:20" s="11" customFormat="1" ht="40.5" customHeight="1" x14ac:dyDescent="0.2">
      <c r="A31" s="36"/>
      <c r="B31" s="4" t="s">
        <v>65</v>
      </c>
      <c r="C31" s="4" t="s">
        <v>37</v>
      </c>
      <c r="D31" s="4" t="s">
        <v>76</v>
      </c>
      <c r="E31" s="27">
        <v>183600</v>
      </c>
      <c r="F31" s="27">
        <v>146880</v>
      </c>
      <c r="G31" s="27">
        <v>0</v>
      </c>
      <c r="H31" s="27">
        <v>0</v>
      </c>
      <c r="I31" s="27">
        <v>21071.11</v>
      </c>
      <c r="J31" s="27">
        <v>10247.74</v>
      </c>
      <c r="K31" s="27">
        <v>0</v>
      </c>
      <c r="L31" s="16"/>
      <c r="O31" s="16"/>
    </row>
    <row r="32" spans="1:20" s="11" customFormat="1" ht="27.95" customHeight="1" x14ac:dyDescent="0.2">
      <c r="A32" s="36"/>
      <c r="B32" s="4" t="s">
        <v>235</v>
      </c>
      <c r="C32" s="4" t="s">
        <v>64</v>
      </c>
      <c r="D32" s="4" t="s">
        <v>9</v>
      </c>
      <c r="E32" s="27">
        <v>2700000</v>
      </c>
      <c r="F32" s="27">
        <v>2430000</v>
      </c>
      <c r="G32" s="27">
        <v>972000</v>
      </c>
      <c r="H32" s="27">
        <v>972000</v>
      </c>
      <c r="I32" s="27">
        <v>128419.69</v>
      </c>
      <c r="J32" s="27">
        <v>0</v>
      </c>
      <c r="K32" s="27">
        <v>0</v>
      </c>
      <c r="L32" s="16"/>
      <c r="O32" s="16"/>
    </row>
    <row r="33" spans="1:20" s="11" customFormat="1" ht="27.95" customHeight="1" x14ac:dyDescent="0.2">
      <c r="A33" s="36"/>
      <c r="B33" s="4" t="s">
        <v>235</v>
      </c>
      <c r="C33" s="4"/>
      <c r="D33" s="4" t="s">
        <v>74</v>
      </c>
      <c r="E33" s="27">
        <v>114246.26</v>
      </c>
      <c r="F33" s="27">
        <v>1142436.26</v>
      </c>
      <c r="G33" s="27">
        <v>0</v>
      </c>
      <c r="H33" s="27">
        <v>799557.39</v>
      </c>
      <c r="I33" s="27">
        <v>293641.52</v>
      </c>
      <c r="J33" s="27">
        <v>0</v>
      </c>
      <c r="K33" s="27">
        <v>0</v>
      </c>
      <c r="L33" s="16"/>
      <c r="O33" s="16"/>
    </row>
    <row r="34" spans="1:20" s="11" customFormat="1" ht="27.95" customHeight="1" x14ac:dyDescent="0.2">
      <c r="A34" s="36"/>
      <c r="B34" s="4" t="s">
        <v>236</v>
      </c>
      <c r="C34" s="4"/>
      <c r="D34" s="4" t="s">
        <v>75</v>
      </c>
      <c r="E34" s="27">
        <v>149250</v>
      </c>
      <c r="F34" s="27">
        <v>149520</v>
      </c>
      <c r="G34" s="27">
        <v>111937.5</v>
      </c>
      <c r="H34" s="27">
        <v>11937.5</v>
      </c>
      <c r="I34" s="27">
        <v>46489.08</v>
      </c>
      <c r="J34" s="27">
        <v>0</v>
      </c>
      <c r="K34" s="27">
        <v>0</v>
      </c>
      <c r="L34" s="16"/>
      <c r="O34" s="16"/>
    </row>
    <row r="35" spans="1:20" s="11" customFormat="1" ht="27.95" customHeight="1" x14ac:dyDescent="0.2">
      <c r="A35" s="36"/>
      <c r="B35" s="4" t="s">
        <v>61</v>
      </c>
      <c r="C35" s="4"/>
      <c r="D35" s="4" t="s">
        <v>70</v>
      </c>
      <c r="E35" s="27">
        <v>93090</v>
      </c>
      <c r="F35" s="27">
        <v>88435.5</v>
      </c>
      <c r="G35" s="27">
        <v>26530.65</v>
      </c>
      <c r="H35" s="27">
        <v>26530.65</v>
      </c>
      <c r="I35" s="27">
        <v>3677.58</v>
      </c>
      <c r="J35" s="27">
        <v>0</v>
      </c>
      <c r="K35" s="27">
        <v>0</v>
      </c>
      <c r="L35" s="16"/>
      <c r="O35" s="16"/>
    </row>
    <row r="36" spans="1:20" s="11" customFormat="1" ht="27.95" customHeight="1" x14ac:dyDescent="0.2">
      <c r="A36" s="36"/>
      <c r="B36" s="4" t="s">
        <v>61</v>
      </c>
      <c r="C36" s="4"/>
      <c r="D36" s="4" t="s">
        <v>71</v>
      </c>
      <c r="E36" s="27">
        <v>62970</v>
      </c>
      <c r="F36" s="27">
        <v>59822</v>
      </c>
      <c r="G36" s="27">
        <v>17854.82</v>
      </c>
      <c r="H36" s="27">
        <v>17854.82</v>
      </c>
      <c r="I36" s="27">
        <v>13765.96</v>
      </c>
      <c r="J36" s="27">
        <v>0</v>
      </c>
      <c r="K36" s="27">
        <v>0</v>
      </c>
      <c r="L36" s="16"/>
      <c r="O36" s="16"/>
    </row>
    <row r="37" spans="1:20" s="11" customFormat="1" ht="27.95" customHeight="1" x14ac:dyDescent="0.2">
      <c r="A37" s="36"/>
      <c r="B37" s="4" t="s">
        <v>66</v>
      </c>
      <c r="C37" s="4"/>
      <c r="D37" s="4" t="s">
        <v>78</v>
      </c>
      <c r="E37" s="27">
        <v>34807.1</v>
      </c>
      <c r="F37" s="27">
        <v>31326.39</v>
      </c>
      <c r="G37" s="27">
        <v>0</v>
      </c>
      <c r="H37" s="27">
        <v>21928.47</v>
      </c>
      <c r="I37" s="27">
        <v>14849.92</v>
      </c>
      <c r="J37" s="27">
        <v>3934.29</v>
      </c>
      <c r="K37" s="27">
        <v>0</v>
      </c>
      <c r="L37" s="21"/>
      <c r="M37" s="22"/>
      <c r="N37" s="22"/>
      <c r="O37" s="21"/>
      <c r="P37" s="22"/>
      <c r="Q37" s="22"/>
      <c r="R37" s="22"/>
      <c r="S37" s="22"/>
      <c r="T37" s="22"/>
    </row>
    <row r="38" spans="1:20" s="11" customFormat="1" ht="40.5" customHeight="1" x14ac:dyDescent="0.2">
      <c r="A38" s="36"/>
      <c r="B38" s="4" t="s">
        <v>237</v>
      </c>
      <c r="C38" s="4"/>
      <c r="D38" s="4" t="s">
        <v>72</v>
      </c>
      <c r="E38" s="27">
        <v>136104</v>
      </c>
      <c r="F38" s="27">
        <v>122493.6</v>
      </c>
      <c r="G38" s="27">
        <v>0</v>
      </c>
      <c r="H38" s="27">
        <v>102124.65</v>
      </c>
      <c r="I38" s="27">
        <v>26558.38</v>
      </c>
      <c r="J38" s="27">
        <v>0</v>
      </c>
      <c r="K38" s="27">
        <v>0</v>
      </c>
      <c r="L38" s="21"/>
      <c r="M38" s="22"/>
      <c r="N38" s="22"/>
      <c r="O38" s="21"/>
      <c r="P38" s="22"/>
      <c r="Q38" s="22"/>
      <c r="R38" s="22"/>
      <c r="S38" s="22"/>
      <c r="T38" s="22"/>
    </row>
    <row r="39" spans="1:20" s="2" customFormat="1" ht="27.95" customHeight="1" x14ac:dyDescent="0.2">
      <c r="A39" s="76" t="s">
        <v>271</v>
      </c>
      <c r="B39" s="77"/>
      <c r="C39" s="77"/>
      <c r="D39" s="77"/>
      <c r="E39" s="77"/>
      <c r="F39" s="77"/>
      <c r="G39" s="77"/>
      <c r="H39" s="77"/>
      <c r="I39" s="77"/>
      <c r="J39" s="77"/>
      <c r="K39" s="78"/>
      <c r="L39" s="14"/>
      <c r="O39" s="14"/>
    </row>
    <row r="40" spans="1:20" s="1" customFormat="1" ht="27.95" customHeight="1" x14ac:dyDescent="0.2">
      <c r="A40" s="36"/>
      <c r="B40" s="4"/>
      <c r="C40" s="4" t="s">
        <v>38</v>
      </c>
      <c r="D40" s="57" t="s">
        <v>92</v>
      </c>
      <c r="E40" s="56">
        <v>6193827.54</v>
      </c>
      <c r="F40" s="56">
        <v>3954899.49</v>
      </c>
      <c r="G40" s="56">
        <v>175698.32</v>
      </c>
      <c r="H40" s="56">
        <v>1119685.4099999999</v>
      </c>
      <c r="I40" s="56">
        <v>101522.91</v>
      </c>
      <c r="J40" s="56">
        <v>0</v>
      </c>
      <c r="K40" s="56">
        <v>0</v>
      </c>
      <c r="L40" s="13"/>
      <c r="O40" s="13"/>
    </row>
    <row r="41" spans="1:20" s="1" customFormat="1" ht="27.95" customHeight="1" x14ac:dyDescent="0.2">
      <c r="A41" s="36"/>
      <c r="B41" s="4"/>
      <c r="C41" s="4" t="s">
        <v>38</v>
      </c>
      <c r="D41" s="58" t="s">
        <v>93</v>
      </c>
      <c r="E41" s="56">
        <v>3973636.72</v>
      </c>
      <c r="F41" s="56">
        <v>1922085.519807552</v>
      </c>
      <c r="G41" s="56">
        <v>545779.80887915578</v>
      </c>
      <c r="H41" s="56">
        <v>1803527.129869268</v>
      </c>
      <c r="I41" s="56">
        <v>62531.82</v>
      </c>
      <c r="J41" s="56">
        <v>0</v>
      </c>
      <c r="K41" s="56">
        <v>0</v>
      </c>
      <c r="L41" s="13"/>
      <c r="O41" s="13"/>
    </row>
    <row r="42" spans="1:20" s="1" customFormat="1" ht="27.95" customHeight="1" x14ac:dyDescent="0.2">
      <c r="A42" s="36"/>
      <c r="B42" s="4"/>
      <c r="C42" s="4" t="s">
        <v>38</v>
      </c>
      <c r="D42" s="55" t="s">
        <v>94</v>
      </c>
      <c r="E42" s="56">
        <v>768455.93602760625</v>
      </c>
      <c r="F42" s="56">
        <v>768455.93602760625</v>
      </c>
      <c r="G42" s="56">
        <v>768455.93602760625</v>
      </c>
      <c r="H42" s="56">
        <v>768455.93602760625</v>
      </c>
      <c r="I42" s="56">
        <v>0</v>
      </c>
      <c r="J42" s="56">
        <v>0</v>
      </c>
      <c r="K42" s="56">
        <v>0</v>
      </c>
      <c r="L42" s="13"/>
      <c r="O42" s="13"/>
    </row>
    <row r="43" spans="1:20" s="1" customFormat="1" ht="27.95" customHeight="1" x14ac:dyDescent="0.2">
      <c r="A43" s="36"/>
      <c r="B43" s="4"/>
      <c r="C43" s="4" t="s">
        <v>38</v>
      </c>
      <c r="D43" s="55" t="s">
        <v>95</v>
      </c>
      <c r="E43" s="56">
        <v>106456.62618621009</v>
      </c>
      <c r="F43" s="56">
        <v>106456.62618621009</v>
      </c>
      <c r="G43" s="56">
        <v>106456.62618621009</v>
      </c>
      <c r="H43" s="56">
        <v>106456.62618621009</v>
      </c>
      <c r="I43" s="56">
        <v>0</v>
      </c>
      <c r="J43" s="56">
        <v>0</v>
      </c>
      <c r="K43" s="56">
        <v>0</v>
      </c>
      <c r="L43" s="13"/>
      <c r="O43" s="13"/>
    </row>
    <row r="44" spans="1:20" s="1" customFormat="1" ht="27.95" customHeight="1" x14ac:dyDescent="0.2">
      <c r="A44" s="36"/>
      <c r="B44" s="4"/>
      <c r="C44" s="4" t="s">
        <v>38</v>
      </c>
      <c r="D44" s="33" t="s">
        <v>96</v>
      </c>
      <c r="E44" s="56">
        <v>477149.05700444616</v>
      </c>
      <c r="F44" s="56">
        <v>477149.05700444616</v>
      </c>
      <c r="G44" s="56">
        <v>477149.05700444616</v>
      </c>
      <c r="H44" s="56">
        <v>477149.05700444616</v>
      </c>
      <c r="I44" s="56">
        <v>0</v>
      </c>
      <c r="J44" s="56">
        <v>0</v>
      </c>
      <c r="K44" s="56">
        <v>0</v>
      </c>
      <c r="L44" s="13"/>
      <c r="O44" s="13"/>
    </row>
    <row r="45" spans="1:20" s="1" customFormat="1" ht="27.95" customHeight="1" x14ac:dyDescent="0.2">
      <c r="A45" s="36"/>
      <c r="B45" s="4"/>
      <c r="C45" s="4" t="s">
        <v>38</v>
      </c>
      <c r="D45" s="58" t="s">
        <v>97</v>
      </c>
      <c r="E45" s="56">
        <v>172576.87570508991</v>
      </c>
      <c r="F45" s="32">
        <v>172576.87570508991</v>
      </c>
      <c r="G45" s="32">
        <v>3595.94</v>
      </c>
      <c r="H45" s="32">
        <v>172576.87570508991</v>
      </c>
      <c r="I45" s="32">
        <v>0</v>
      </c>
      <c r="J45" s="56">
        <v>0</v>
      </c>
      <c r="K45" s="56">
        <v>0</v>
      </c>
      <c r="L45" s="13"/>
      <c r="O45" s="13"/>
    </row>
    <row r="46" spans="1:20" s="1" customFormat="1" ht="27.95" customHeight="1" x14ac:dyDescent="0.2">
      <c r="A46" s="36"/>
      <c r="B46" s="4"/>
      <c r="C46" s="4" t="s">
        <v>38</v>
      </c>
      <c r="D46" s="4" t="s">
        <v>98</v>
      </c>
      <c r="E46" s="5">
        <v>86533.512509124688</v>
      </c>
      <c r="F46" s="5">
        <v>86533.512509124688</v>
      </c>
      <c r="G46" s="5">
        <v>0</v>
      </c>
      <c r="H46" s="5">
        <v>86533.512509124688</v>
      </c>
      <c r="I46" s="5">
        <v>0</v>
      </c>
      <c r="J46" s="5">
        <v>0</v>
      </c>
      <c r="K46" s="5">
        <v>0</v>
      </c>
      <c r="L46" s="13"/>
      <c r="O46" s="13"/>
    </row>
    <row r="47" spans="1:20" s="1" customFormat="1" ht="27.95" customHeight="1" x14ac:dyDescent="0.2">
      <c r="A47" s="36"/>
      <c r="B47" s="4"/>
      <c r="C47" s="4" t="s">
        <v>38</v>
      </c>
      <c r="D47" s="33" t="s">
        <v>99</v>
      </c>
      <c r="E47" s="56">
        <v>124974.29690092242</v>
      </c>
      <c r="F47" s="56">
        <v>124974.29690092242</v>
      </c>
      <c r="G47" s="56">
        <v>124974.29690092242</v>
      </c>
      <c r="H47" s="56">
        <v>124974.29690092242</v>
      </c>
      <c r="I47" s="56">
        <v>0</v>
      </c>
      <c r="J47" s="56">
        <v>0</v>
      </c>
      <c r="K47" s="56">
        <v>0</v>
      </c>
      <c r="L47" s="13"/>
      <c r="O47" s="13"/>
    </row>
    <row r="48" spans="1:20" s="1" customFormat="1" ht="27.95" customHeight="1" x14ac:dyDescent="0.2">
      <c r="A48" s="36"/>
      <c r="B48" s="4"/>
      <c r="C48" s="4" t="s">
        <v>38</v>
      </c>
      <c r="D48" s="33" t="s">
        <v>100</v>
      </c>
      <c r="E48" s="56">
        <v>88124.294910080294</v>
      </c>
      <c r="F48" s="56">
        <v>88124.294910080294</v>
      </c>
      <c r="G48" s="56">
        <v>88124.294910080294</v>
      </c>
      <c r="H48" s="56">
        <v>88124.294910080294</v>
      </c>
      <c r="I48" s="56">
        <v>0</v>
      </c>
      <c r="J48" s="56">
        <v>0</v>
      </c>
      <c r="K48" s="56">
        <v>0</v>
      </c>
      <c r="L48" s="13"/>
      <c r="O48" s="13"/>
    </row>
    <row r="49" spans="1:15" s="1" customFormat="1" ht="27.95" customHeight="1" x14ac:dyDescent="0.2">
      <c r="A49" s="36"/>
      <c r="B49" s="4"/>
      <c r="C49" s="4" t="s">
        <v>38</v>
      </c>
      <c r="D49" s="33" t="s">
        <v>101</v>
      </c>
      <c r="E49" s="56">
        <v>35863.52777224766</v>
      </c>
      <c r="F49" s="56">
        <v>35863.52777224766</v>
      </c>
      <c r="G49" s="56">
        <v>35863.52777224766</v>
      </c>
      <c r="H49" s="56">
        <v>35863.52777224766</v>
      </c>
      <c r="I49" s="56">
        <v>0</v>
      </c>
      <c r="J49" s="56">
        <v>0</v>
      </c>
      <c r="K49" s="56">
        <v>0</v>
      </c>
      <c r="L49" s="13"/>
      <c r="O49" s="13"/>
    </row>
    <row r="50" spans="1:15" s="1" customFormat="1" ht="27.95" customHeight="1" x14ac:dyDescent="0.2">
      <c r="A50" s="36"/>
      <c r="B50" s="4"/>
      <c r="C50" s="4" t="s">
        <v>38</v>
      </c>
      <c r="D50" s="33" t="s">
        <v>102</v>
      </c>
      <c r="E50" s="56">
        <v>493888.06158338307</v>
      </c>
      <c r="F50" s="56">
        <v>493888.06158338307</v>
      </c>
      <c r="G50" s="56">
        <v>14350.653659831441</v>
      </c>
      <c r="H50" s="56">
        <v>14350.653659831441</v>
      </c>
      <c r="I50" s="56">
        <v>0</v>
      </c>
      <c r="J50" s="56">
        <v>0</v>
      </c>
      <c r="K50" s="56">
        <v>0</v>
      </c>
      <c r="L50" s="13"/>
      <c r="O50" s="13"/>
    </row>
    <row r="51" spans="1:15" s="1" customFormat="1" ht="27.95" customHeight="1" x14ac:dyDescent="0.2">
      <c r="A51" s="36"/>
      <c r="B51" s="4"/>
      <c r="C51" s="4" t="s">
        <v>38</v>
      </c>
      <c r="D51" s="33" t="s">
        <v>103</v>
      </c>
      <c r="E51" s="56">
        <v>391096.74298228149</v>
      </c>
      <c r="F51" s="56">
        <v>391096.74298228149</v>
      </c>
      <c r="G51" s="56">
        <v>391096.74298228149</v>
      </c>
      <c r="H51" s="56">
        <v>391096.74298228149</v>
      </c>
      <c r="I51" s="56">
        <v>0</v>
      </c>
      <c r="J51" s="56">
        <v>0</v>
      </c>
      <c r="K51" s="56">
        <v>0</v>
      </c>
      <c r="L51" s="13"/>
      <c r="O51" s="13"/>
    </row>
    <row r="52" spans="1:15" s="2" customFormat="1" ht="27.95" customHeight="1" x14ac:dyDescent="0.2">
      <c r="A52" s="62"/>
      <c r="B52" s="33"/>
      <c r="C52" s="33" t="s">
        <v>38</v>
      </c>
      <c r="D52" s="33" t="s">
        <v>294</v>
      </c>
      <c r="E52" s="56">
        <v>117262.26</v>
      </c>
      <c r="F52" s="56">
        <v>117262.26</v>
      </c>
      <c r="G52" s="56">
        <v>105969.27</v>
      </c>
      <c r="H52" s="56">
        <v>105969.27</v>
      </c>
      <c r="I52" s="56">
        <v>0</v>
      </c>
      <c r="J52" s="56">
        <v>0</v>
      </c>
      <c r="K52" s="56">
        <v>0</v>
      </c>
      <c r="L52" s="14"/>
      <c r="O52" s="14"/>
    </row>
    <row r="53" spans="1:15" s="1" customFormat="1" ht="27.95" customHeight="1" x14ac:dyDescent="0.2">
      <c r="A53" s="36"/>
      <c r="B53" s="4"/>
      <c r="C53" s="4" t="s">
        <v>38</v>
      </c>
      <c r="D53" s="33" t="s">
        <v>104</v>
      </c>
      <c r="E53" s="56">
        <v>66573.074523856922</v>
      </c>
      <c r="F53" s="56">
        <v>66573.074523856922</v>
      </c>
      <c r="G53" s="56">
        <v>66573.074523856922</v>
      </c>
      <c r="H53" s="56">
        <v>66573.074523856922</v>
      </c>
      <c r="I53" s="56">
        <v>0</v>
      </c>
      <c r="J53" s="56">
        <v>0</v>
      </c>
      <c r="K53" s="56">
        <v>0</v>
      </c>
      <c r="L53" s="13"/>
      <c r="O53" s="13"/>
    </row>
    <row r="54" spans="1:15" s="2" customFormat="1" ht="27.95" customHeight="1" x14ac:dyDescent="0.2">
      <c r="A54" s="62"/>
      <c r="B54" s="33"/>
      <c r="C54" s="33" t="s">
        <v>38</v>
      </c>
      <c r="D54" s="33" t="s">
        <v>295</v>
      </c>
      <c r="E54" s="56">
        <v>265673.90000000002</v>
      </c>
      <c r="F54" s="56">
        <v>265673.90000000002</v>
      </c>
      <c r="G54" s="5">
        <v>0</v>
      </c>
      <c r="H54" s="5">
        <v>240144.46</v>
      </c>
      <c r="I54" s="56">
        <v>0</v>
      </c>
      <c r="J54" s="56">
        <v>0</v>
      </c>
      <c r="K54" s="56">
        <v>0</v>
      </c>
      <c r="L54" s="14"/>
      <c r="O54" s="14"/>
    </row>
    <row r="55" spans="1:15" s="1" customFormat="1" ht="27.95" customHeight="1" x14ac:dyDescent="0.2">
      <c r="A55" s="36"/>
      <c r="B55" s="4"/>
      <c r="C55" s="4" t="s">
        <v>38</v>
      </c>
      <c r="D55" s="33" t="s">
        <v>105</v>
      </c>
      <c r="E55" s="56">
        <v>167240.79235516622</v>
      </c>
      <c r="F55" s="56">
        <v>162130.93768664144</v>
      </c>
      <c r="G55" s="56">
        <v>162130.93768664144</v>
      </c>
      <c r="H55" s="56">
        <v>162130.93768664144</v>
      </c>
      <c r="I55" s="56">
        <v>0</v>
      </c>
      <c r="J55" s="56">
        <v>0</v>
      </c>
      <c r="K55" s="56">
        <v>0</v>
      </c>
      <c r="L55" s="13"/>
      <c r="O55" s="13"/>
    </row>
    <row r="56" spans="1:15" s="1" customFormat="1" ht="27.95" customHeight="1" x14ac:dyDescent="0.2">
      <c r="A56" s="36"/>
      <c r="B56" s="4"/>
      <c r="C56" s="4" t="s">
        <v>38</v>
      </c>
      <c r="D56" s="33" t="s">
        <v>296</v>
      </c>
      <c r="E56" s="56">
        <v>90093.649213617347</v>
      </c>
      <c r="F56" s="56">
        <v>90093.649213617347</v>
      </c>
      <c r="G56" s="56">
        <v>88816.19</v>
      </c>
      <c r="H56" s="56">
        <v>88816.19</v>
      </c>
      <c r="I56" s="56">
        <v>0</v>
      </c>
      <c r="J56" s="56">
        <v>0</v>
      </c>
      <c r="K56" s="56">
        <v>0</v>
      </c>
      <c r="L56" s="13"/>
      <c r="O56" s="13"/>
    </row>
    <row r="57" spans="1:15" s="1" customFormat="1" ht="27.95" customHeight="1" x14ac:dyDescent="0.2">
      <c r="A57" s="36"/>
      <c r="B57" s="4"/>
      <c r="C57" s="4" t="s">
        <v>38</v>
      </c>
      <c r="D57" s="33" t="s">
        <v>106</v>
      </c>
      <c r="E57" s="56">
        <v>241759.90443957792</v>
      </c>
      <c r="F57" s="56">
        <v>241759.90443957792</v>
      </c>
      <c r="G57" s="56">
        <v>241759.9</v>
      </c>
      <c r="H57" s="56">
        <v>241759.90443957792</v>
      </c>
      <c r="I57" s="56">
        <v>0</v>
      </c>
      <c r="J57" s="56">
        <v>0</v>
      </c>
      <c r="K57" s="56">
        <v>0</v>
      </c>
      <c r="L57" s="13"/>
      <c r="O57" s="13"/>
    </row>
    <row r="58" spans="1:15" s="1" customFormat="1" ht="27.95" customHeight="1" x14ac:dyDescent="0.2">
      <c r="A58" s="36"/>
      <c r="B58" s="4"/>
      <c r="C58" s="4" t="s">
        <v>38</v>
      </c>
      <c r="D58" s="33" t="s">
        <v>107</v>
      </c>
      <c r="E58" s="56">
        <v>1292136.37666733</v>
      </c>
      <c r="F58" s="56">
        <v>1292136.37666733</v>
      </c>
      <c r="G58" s="56">
        <v>297133.40000000002</v>
      </c>
      <c r="H58" s="56">
        <v>1292136.37666733</v>
      </c>
      <c r="I58" s="56">
        <v>0</v>
      </c>
      <c r="J58" s="56">
        <v>0</v>
      </c>
      <c r="K58" s="56">
        <v>0</v>
      </c>
      <c r="L58" s="13"/>
      <c r="O58" s="13"/>
    </row>
    <row r="59" spans="1:15" s="1" customFormat="1" ht="27.95" customHeight="1" x14ac:dyDescent="0.2">
      <c r="A59" s="36"/>
      <c r="B59" s="4"/>
      <c r="C59" s="4" t="s">
        <v>38</v>
      </c>
      <c r="D59" s="33" t="s">
        <v>108</v>
      </c>
      <c r="E59" s="56">
        <v>101997.22476607603</v>
      </c>
      <c r="F59" s="56">
        <v>101997.22476607603</v>
      </c>
      <c r="G59" s="56">
        <v>101997.22476607603</v>
      </c>
      <c r="H59" s="56">
        <v>101997.22476607603</v>
      </c>
      <c r="I59" s="56">
        <v>0</v>
      </c>
      <c r="J59" s="56">
        <v>0</v>
      </c>
      <c r="K59" s="56">
        <v>0</v>
      </c>
      <c r="L59" s="13"/>
      <c r="O59" s="13"/>
    </row>
    <row r="60" spans="1:15" s="1" customFormat="1" ht="27.95" customHeight="1" x14ac:dyDescent="0.2">
      <c r="A60" s="36"/>
      <c r="B60" s="4"/>
      <c r="C60" s="4" t="s">
        <v>38</v>
      </c>
      <c r="D60" s="33" t="s">
        <v>109</v>
      </c>
      <c r="E60" s="56">
        <v>160577.08540712722</v>
      </c>
      <c r="F60" s="56">
        <v>160577.08540712722</v>
      </c>
      <c r="G60" s="56">
        <v>160577.08540712722</v>
      </c>
      <c r="H60" s="56">
        <v>160577.08540712722</v>
      </c>
      <c r="I60" s="56">
        <v>0</v>
      </c>
      <c r="J60" s="56">
        <v>0</v>
      </c>
      <c r="K60" s="56">
        <v>0</v>
      </c>
      <c r="L60" s="13"/>
      <c r="O60" s="13"/>
    </row>
    <row r="61" spans="1:15" s="1" customFormat="1" ht="27.95" customHeight="1" x14ac:dyDescent="0.2">
      <c r="A61" s="36"/>
      <c r="B61" s="4"/>
      <c r="C61" s="4" t="s">
        <v>38</v>
      </c>
      <c r="D61" s="33" t="s">
        <v>110</v>
      </c>
      <c r="E61" s="56">
        <v>51138.388745105847</v>
      </c>
      <c r="F61" s="56">
        <v>51138.388745105847</v>
      </c>
      <c r="G61" s="56">
        <v>51138.388745105847</v>
      </c>
      <c r="H61" s="56">
        <v>51138.388745105847</v>
      </c>
      <c r="I61" s="56">
        <v>0</v>
      </c>
      <c r="J61" s="56">
        <v>0</v>
      </c>
      <c r="K61" s="56">
        <v>0</v>
      </c>
      <c r="L61" s="13"/>
      <c r="O61" s="13"/>
    </row>
    <row r="62" spans="1:15" s="1" customFormat="1" ht="27.95" customHeight="1" x14ac:dyDescent="0.2">
      <c r="A62" s="36"/>
      <c r="B62" s="4"/>
      <c r="C62" s="4" t="s">
        <v>38</v>
      </c>
      <c r="D62" s="33" t="s">
        <v>111</v>
      </c>
      <c r="E62" s="56">
        <v>134890.08958789567</v>
      </c>
      <c r="F62" s="56">
        <v>134890.08958789567</v>
      </c>
      <c r="G62" s="56">
        <v>5690.4904107770917</v>
      </c>
      <c r="H62" s="56">
        <v>5690.4904107770917</v>
      </c>
      <c r="I62" s="56">
        <v>0</v>
      </c>
      <c r="J62" s="56">
        <v>0</v>
      </c>
      <c r="K62" s="56">
        <v>0</v>
      </c>
      <c r="L62" s="13"/>
      <c r="O62" s="13"/>
    </row>
    <row r="63" spans="1:15" s="1" customFormat="1" ht="27.95" customHeight="1" x14ac:dyDescent="0.2">
      <c r="A63" s="36"/>
      <c r="B63" s="4"/>
      <c r="C63" s="4" t="s">
        <v>38</v>
      </c>
      <c r="D63" s="33" t="s">
        <v>112</v>
      </c>
      <c r="E63" s="56">
        <v>487024.15289667528</v>
      </c>
      <c r="F63" s="56">
        <v>487024.15289667528</v>
      </c>
      <c r="G63" s="56">
        <v>486526.4423651204</v>
      </c>
      <c r="H63" s="56">
        <v>486526.4423651204</v>
      </c>
      <c r="I63" s="56">
        <v>0</v>
      </c>
      <c r="J63" s="56">
        <v>0</v>
      </c>
      <c r="K63" s="56">
        <v>0</v>
      </c>
      <c r="L63" s="13"/>
      <c r="O63" s="13"/>
    </row>
    <row r="64" spans="1:15" s="1" customFormat="1" ht="27.95" customHeight="1" x14ac:dyDescent="0.2">
      <c r="A64" s="36"/>
      <c r="B64" s="4"/>
      <c r="C64" s="4" t="s">
        <v>38</v>
      </c>
      <c r="D64" s="4" t="s">
        <v>113</v>
      </c>
      <c r="E64" s="56">
        <v>102879.15588293847</v>
      </c>
      <c r="F64" s="56">
        <v>102879.15588293847</v>
      </c>
      <c r="G64" s="5">
        <v>92410.65</v>
      </c>
      <c r="H64" s="56">
        <v>95994.16</v>
      </c>
      <c r="I64" s="56">
        <v>0</v>
      </c>
      <c r="J64" s="56">
        <v>0</v>
      </c>
      <c r="K64" s="56">
        <v>0</v>
      </c>
      <c r="L64" s="13"/>
      <c r="O64" s="13"/>
    </row>
    <row r="65" spans="1:15" s="2" customFormat="1" ht="27.95" customHeight="1" x14ac:dyDescent="0.2">
      <c r="A65" s="62"/>
      <c r="B65" s="33"/>
      <c r="C65" s="33" t="s">
        <v>38</v>
      </c>
      <c r="D65" s="33" t="s">
        <v>297</v>
      </c>
      <c r="E65" s="63">
        <v>102727.45</v>
      </c>
      <c r="F65" s="63">
        <v>102727.45</v>
      </c>
      <c r="G65" s="64">
        <v>24809.55</v>
      </c>
      <c r="H65" s="32">
        <v>24809.55</v>
      </c>
      <c r="I65" s="32">
        <v>68212.55</v>
      </c>
      <c r="J65" s="56">
        <v>0</v>
      </c>
      <c r="K65" s="56">
        <v>0</v>
      </c>
      <c r="L65" s="14"/>
      <c r="O65" s="14"/>
    </row>
    <row r="66" spans="1:15" s="1" customFormat="1" ht="27.95" customHeight="1" x14ac:dyDescent="0.2">
      <c r="A66" s="36"/>
      <c r="B66" s="4"/>
      <c r="C66" s="4" t="s">
        <v>38</v>
      </c>
      <c r="D66" s="33" t="s">
        <v>114</v>
      </c>
      <c r="E66" s="56">
        <v>192483.08447806755</v>
      </c>
      <c r="F66" s="56">
        <v>192483.08447806755</v>
      </c>
      <c r="G66" s="56">
        <v>192483.08447806755</v>
      </c>
      <c r="H66" s="56">
        <v>192483.08447806755</v>
      </c>
      <c r="I66" s="56">
        <v>0</v>
      </c>
      <c r="J66" s="56">
        <v>0</v>
      </c>
      <c r="K66" s="56">
        <v>0</v>
      </c>
      <c r="L66" s="13"/>
      <c r="O66" s="13"/>
    </row>
    <row r="67" spans="1:15" s="1" customFormat="1" ht="27.95" customHeight="1" x14ac:dyDescent="0.2">
      <c r="A67" s="36"/>
      <c r="B67" s="4"/>
      <c r="C67" s="4" t="s">
        <v>38</v>
      </c>
      <c r="D67" s="33" t="s">
        <v>115</v>
      </c>
      <c r="E67" s="56">
        <v>82696.612913929261</v>
      </c>
      <c r="F67" s="56">
        <v>82696.612913929261</v>
      </c>
      <c r="G67" s="56">
        <v>82481.929999999993</v>
      </c>
      <c r="H67" s="56">
        <v>82481.929999999993</v>
      </c>
      <c r="I67" s="56">
        <v>0</v>
      </c>
      <c r="J67" s="56">
        <v>0</v>
      </c>
      <c r="K67" s="56">
        <v>0</v>
      </c>
      <c r="L67" s="13"/>
      <c r="O67" s="13"/>
    </row>
    <row r="68" spans="1:15" s="1" customFormat="1" ht="27.95" customHeight="1" x14ac:dyDescent="0.2">
      <c r="A68" s="36"/>
      <c r="B68" s="4"/>
      <c r="C68" s="4" t="s">
        <v>38</v>
      </c>
      <c r="D68" s="33" t="s">
        <v>116</v>
      </c>
      <c r="E68" s="56">
        <v>497660.36</v>
      </c>
      <c r="F68" s="56">
        <v>497660.36</v>
      </c>
      <c r="G68" s="56">
        <v>482087.54661888647</v>
      </c>
      <c r="H68" s="56">
        <v>482087.54661888647</v>
      </c>
      <c r="I68" s="56">
        <v>0</v>
      </c>
      <c r="J68" s="56">
        <v>0</v>
      </c>
      <c r="K68" s="56">
        <v>0</v>
      </c>
      <c r="L68" s="13"/>
      <c r="O68" s="13"/>
    </row>
    <row r="69" spans="1:15" s="1" customFormat="1" ht="27.95" customHeight="1" x14ac:dyDescent="0.2">
      <c r="A69" s="36"/>
      <c r="B69" s="4"/>
      <c r="C69" s="4" t="s">
        <v>38</v>
      </c>
      <c r="D69" s="33" t="s">
        <v>117</v>
      </c>
      <c r="E69" s="56">
        <v>120343.23578206914</v>
      </c>
      <c r="F69" s="56">
        <v>120343.23578206914</v>
      </c>
      <c r="G69" s="56">
        <v>120343.23578206914</v>
      </c>
      <c r="H69" s="56">
        <v>120343.23578206914</v>
      </c>
      <c r="I69" s="56">
        <v>0</v>
      </c>
      <c r="J69" s="56">
        <v>0</v>
      </c>
      <c r="K69" s="56">
        <v>0</v>
      </c>
      <c r="L69" s="13"/>
      <c r="O69" s="13"/>
    </row>
    <row r="70" spans="1:15" s="1" customFormat="1" ht="27.95" customHeight="1" x14ac:dyDescent="0.2">
      <c r="A70" s="36"/>
      <c r="B70" s="4"/>
      <c r="C70" s="4" t="s">
        <v>38</v>
      </c>
      <c r="D70" s="33" t="s">
        <v>118</v>
      </c>
      <c r="E70" s="56">
        <v>37409.018514831769</v>
      </c>
      <c r="F70" s="56">
        <v>37409.018514831769</v>
      </c>
      <c r="G70" s="56">
        <v>37409.018514831769</v>
      </c>
      <c r="H70" s="56">
        <v>37409.018514831769</v>
      </c>
      <c r="I70" s="56">
        <v>0</v>
      </c>
      <c r="J70" s="56">
        <v>0</v>
      </c>
      <c r="K70" s="56">
        <v>0</v>
      </c>
      <c r="L70" s="13"/>
      <c r="O70" s="13"/>
    </row>
    <row r="71" spans="1:15" s="1" customFormat="1" ht="27.95" customHeight="1" x14ac:dyDescent="0.2">
      <c r="A71" s="36"/>
      <c r="B71" s="4"/>
      <c r="C71" s="4" t="s">
        <v>38</v>
      </c>
      <c r="D71" s="33" t="s">
        <v>119</v>
      </c>
      <c r="E71" s="56">
        <v>86344.880217665399</v>
      </c>
      <c r="F71" s="56">
        <v>86344.880217665399</v>
      </c>
      <c r="G71" s="56">
        <v>86344.880217665399</v>
      </c>
      <c r="H71" s="56">
        <v>86344.880217665399</v>
      </c>
      <c r="I71" s="56">
        <v>0</v>
      </c>
      <c r="J71" s="56">
        <v>0</v>
      </c>
      <c r="K71" s="56">
        <v>0</v>
      </c>
      <c r="L71" s="13"/>
      <c r="O71" s="13"/>
    </row>
    <row r="72" spans="1:15" s="1" customFormat="1" ht="27.95" customHeight="1" x14ac:dyDescent="0.2">
      <c r="A72" s="36"/>
      <c r="B72" s="4"/>
      <c r="C72" s="4" t="s">
        <v>38</v>
      </c>
      <c r="D72" s="33" t="s">
        <v>120</v>
      </c>
      <c r="E72" s="56">
        <v>78588.84862963701</v>
      </c>
      <c r="F72" s="56">
        <v>78588.84862963701</v>
      </c>
      <c r="G72" s="56">
        <v>77268.94</v>
      </c>
      <c r="H72" s="56">
        <v>77268.94</v>
      </c>
      <c r="I72" s="56">
        <v>0</v>
      </c>
      <c r="J72" s="56">
        <v>0</v>
      </c>
      <c r="K72" s="56">
        <v>0</v>
      </c>
      <c r="L72" s="13"/>
      <c r="O72" s="13"/>
    </row>
    <row r="73" spans="1:15" s="1" customFormat="1" ht="27.95" customHeight="1" x14ac:dyDescent="0.2">
      <c r="A73" s="36"/>
      <c r="B73" s="4"/>
      <c r="C73" s="4" t="s">
        <v>38</v>
      </c>
      <c r="D73" s="33" t="s">
        <v>121</v>
      </c>
      <c r="E73" s="56">
        <v>33560.538854602164</v>
      </c>
      <c r="F73" s="56">
        <v>33560.538854602164</v>
      </c>
      <c r="G73" s="56">
        <v>33560.538854602164</v>
      </c>
      <c r="H73" s="56">
        <v>33560.538854602164</v>
      </c>
      <c r="I73" s="56">
        <v>0</v>
      </c>
      <c r="J73" s="56">
        <v>0</v>
      </c>
      <c r="K73" s="56">
        <v>0</v>
      </c>
      <c r="L73" s="13"/>
      <c r="O73" s="13"/>
    </row>
    <row r="74" spans="1:15" s="1" customFormat="1" ht="27.95" customHeight="1" x14ac:dyDescent="0.2">
      <c r="A74" s="36"/>
      <c r="B74" s="4"/>
      <c r="C74" s="4" t="s">
        <v>38</v>
      </c>
      <c r="D74" s="33" t="s">
        <v>122</v>
      </c>
      <c r="E74" s="56">
        <v>80960.913132921894</v>
      </c>
      <c r="F74" s="56">
        <v>80960.913132921894</v>
      </c>
      <c r="G74" s="56">
        <v>59691.64</v>
      </c>
      <c r="H74" s="56">
        <v>59691.64</v>
      </c>
      <c r="I74" s="56">
        <v>41475.879999999997</v>
      </c>
      <c r="J74" s="56">
        <v>0</v>
      </c>
      <c r="K74" s="56">
        <v>0</v>
      </c>
      <c r="L74" s="13"/>
      <c r="O74" s="13"/>
    </row>
    <row r="75" spans="1:15" s="1" customFormat="1" ht="27.95" customHeight="1" x14ac:dyDescent="0.2">
      <c r="A75" s="36"/>
      <c r="B75" s="4"/>
      <c r="C75" s="4" t="s">
        <v>38</v>
      </c>
      <c r="D75" s="33" t="s">
        <v>123</v>
      </c>
      <c r="E75" s="56">
        <v>41617.857853872185</v>
      </c>
      <c r="F75" s="56">
        <v>41617.857853872185</v>
      </c>
      <c r="G75" s="56">
        <v>41617.857853872185</v>
      </c>
      <c r="H75" s="56">
        <v>41617.857853872185</v>
      </c>
      <c r="I75" s="56">
        <v>0</v>
      </c>
      <c r="J75" s="56">
        <v>0</v>
      </c>
      <c r="K75" s="56">
        <v>0</v>
      </c>
      <c r="L75" s="13"/>
      <c r="O75" s="13"/>
    </row>
    <row r="76" spans="1:15" s="1" customFormat="1" ht="27.95" customHeight="1" x14ac:dyDescent="0.2">
      <c r="A76" s="36"/>
      <c r="B76" s="4"/>
      <c r="C76" s="4" t="s">
        <v>38</v>
      </c>
      <c r="D76" s="33" t="s">
        <v>124</v>
      </c>
      <c r="E76" s="56">
        <v>80482.613312097674</v>
      </c>
      <c r="F76" s="56">
        <v>80482.613312097674</v>
      </c>
      <c r="G76" s="56">
        <v>80482.613312097674</v>
      </c>
      <c r="H76" s="56">
        <v>80482.613312097674</v>
      </c>
      <c r="I76" s="56">
        <v>0</v>
      </c>
      <c r="J76" s="56">
        <v>0</v>
      </c>
      <c r="K76" s="56">
        <v>0</v>
      </c>
      <c r="L76" s="13"/>
      <c r="O76" s="13"/>
    </row>
    <row r="77" spans="1:15" s="1" customFormat="1" ht="27.95" customHeight="1" x14ac:dyDescent="0.2">
      <c r="A77" s="36"/>
      <c r="B77" s="4"/>
      <c r="C77" s="4" t="s">
        <v>38</v>
      </c>
      <c r="D77" s="33" t="s">
        <v>125</v>
      </c>
      <c r="E77" s="56">
        <v>12092.706881677615</v>
      </c>
      <c r="F77" s="56">
        <v>12092.706881677615</v>
      </c>
      <c r="G77" s="56">
        <v>3318.07</v>
      </c>
      <c r="H77" s="56">
        <v>3318.07</v>
      </c>
      <c r="I77" s="56">
        <v>0</v>
      </c>
      <c r="J77" s="56">
        <v>0</v>
      </c>
      <c r="K77" s="56">
        <v>0</v>
      </c>
      <c r="L77" s="13"/>
      <c r="O77" s="13"/>
    </row>
    <row r="78" spans="1:15" s="1" customFormat="1" ht="27.95" customHeight="1" x14ac:dyDescent="0.2">
      <c r="A78" s="36"/>
      <c r="B78" s="4"/>
      <c r="C78" s="4" t="s">
        <v>38</v>
      </c>
      <c r="D78" s="33" t="s">
        <v>126</v>
      </c>
      <c r="E78" s="32">
        <v>28617.53</v>
      </c>
      <c r="F78" s="32">
        <v>28617.53</v>
      </c>
      <c r="G78" s="32">
        <v>24453.351914526509</v>
      </c>
      <c r="H78" s="32">
        <v>24453.351914526509</v>
      </c>
      <c r="I78" s="32">
        <v>0</v>
      </c>
      <c r="J78" s="32">
        <v>0</v>
      </c>
      <c r="K78" s="32">
        <v>0</v>
      </c>
      <c r="L78" s="13"/>
      <c r="O78" s="13"/>
    </row>
    <row r="79" spans="1:15" s="1" customFormat="1" ht="27.95" customHeight="1" x14ac:dyDescent="0.2">
      <c r="A79" s="36"/>
      <c r="B79" s="4"/>
      <c r="C79" s="4" t="s">
        <v>38</v>
      </c>
      <c r="D79" s="33" t="s">
        <v>127</v>
      </c>
      <c r="E79" s="56">
        <v>1874171.4141615236</v>
      </c>
      <c r="F79" s="56">
        <v>1874171.4141615236</v>
      </c>
      <c r="G79" s="56">
        <v>1028678.29</v>
      </c>
      <c r="H79" s="56">
        <v>1746083.4282301413</v>
      </c>
      <c r="I79" s="56">
        <v>0</v>
      </c>
      <c r="J79" s="56">
        <v>0</v>
      </c>
      <c r="K79" s="56">
        <v>0</v>
      </c>
      <c r="L79" s="13"/>
      <c r="O79" s="13"/>
    </row>
    <row r="80" spans="1:15" s="1" customFormat="1" ht="27.95" customHeight="1" x14ac:dyDescent="0.2">
      <c r="A80" s="36"/>
      <c r="B80" s="4"/>
      <c r="C80" s="4" t="s">
        <v>38</v>
      </c>
      <c r="D80" s="33" t="s">
        <v>128</v>
      </c>
      <c r="E80" s="56">
        <v>21697.374742849555</v>
      </c>
      <c r="F80" s="56">
        <v>21697.374742849555</v>
      </c>
      <c r="G80" s="56">
        <v>21697.374742849555</v>
      </c>
      <c r="H80" s="56">
        <v>21697.374742849555</v>
      </c>
      <c r="I80" s="56">
        <v>0</v>
      </c>
      <c r="J80" s="56">
        <v>0</v>
      </c>
      <c r="K80" s="56">
        <v>0</v>
      </c>
      <c r="L80" s="13"/>
      <c r="O80" s="13"/>
    </row>
    <row r="81" spans="1:15" s="1" customFormat="1" ht="27.95" customHeight="1" x14ac:dyDescent="0.2">
      <c r="A81" s="36"/>
      <c r="B81" s="4"/>
      <c r="C81" s="4" t="s">
        <v>38</v>
      </c>
      <c r="D81" s="33" t="s">
        <v>129</v>
      </c>
      <c r="E81" s="56">
        <v>240406.8</v>
      </c>
      <c r="F81" s="56">
        <v>240406.8</v>
      </c>
      <c r="G81" s="56">
        <v>240406.8</v>
      </c>
      <c r="H81" s="56">
        <v>240406.8</v>
      </c>
      <c r="I81" s="5">
        <v>240406.8</v>
      </c>
      <c r="J81" s="56">
        <v>0</v>
      </c>
      <c r="K81" s="56">
        <v>0</v>
      </c>
      <c r="L81" s="13"/>
      <c r="O81" s="13"/>
    </row>
    <row r="82" spans="1:15" s="1" customFormat="1" ht="27.95" customHeight="1" x14ac:dyDescent="0.2">
      <c r="A82" s="36"/>
      <c r="B82" s="4"/>
      <c r="C82" s="4" t="s">
        <v>38</v>
      </c>
      <c r="D82" s="33" t="s">
        <v>130</v>
      </c>
      <c r="E82" s="56">
        <v>1205738.0622469971</v>
      </c>
      <c r="F82" s="56">
        <v>482295.22</v>
      </c>
      <c r="G82" s="56">
        <v>482295.22</v>
      </c>
      <c r="H82" s="56">
        <v>482295.22</v>
      </c>
      <c r="I82" s="5">
        <v>0</v>
      </c>
      <c r="J82" s="56">
        <v>0</v>
      </c>
      <c r="K82" s="56">
        <v>0</v>
      </c>
      <c r="L82" s="13"/>
      <c r="O82" s="13"/>
    </row>
    <row r="83" spans="1:15" s="1" customFormat="1" ht="27.95" customHeight="1" x14ac:dyDescent="0.2">
      <c r="A83" s="36"/>
      <c r="B83" s="4"/>
      <c r="C83" s="4" t="s">
        <v>38</v>
      </c>
      <c r="D83" s="33" t="s">
        <v>131</v>
      </c>
      <c r="E83" s="56">
        <v>32351.1845510651</v>
      </c>
      <c r="F83" s="56">
        <v>32351.18</v>
      </c>
      <c r="G83" s="56">
        <v>32351.18</v>
      </c>
      <c r="H83" s="56">
        <v>32351.18</v>
      </c>
      <c r="I83" s="56">
        <v>0</v>
      </c>
      <c r="J83" s="56">
        <v>0</v>
      </c>
      <c r="K83" s="56">
        <v>0</v>
      </c>
      <c r="L83" s="13"/>
      <c r="O83" s="13"/>
    </row>
    <row r="84" spans="1:15" s="1" customFormat="1" ht="27.95" customHeight="1" x14ac:dyDescent="0.2">
      <c r="A84" s="36"/>
      <c r="B84" s="4"/>
      <c r="C84" s="4" t="s">
        <v>38</v>
      </c>
      <c r="D84" s="33" t="s">
        <v>132</v>
      </c>
      <c r="E84" s="56">
        <v>9545.696462937156</v>
      </c>
      <c r="F84" s="56">
        <v>9545.696462937156</v>
      </c>
      <c r="G84" s="56">
        <v>9545.696462937156</v>
      </c>
      <c r="H84" s="56">
        <v>9545.696462937156</v>
      </c>
      <c r="I84" s="56">
        <v>0</v>
      </c>
      <c r="J84" s="56">
        <v>0</v>
      </c>
      <c r="K84" s="56">
        <v>0</v>
      </c>
      <c r="L84" s="13"/>
      <c r="O84" s="13"/>
    </row>
    <row r="85" spans="1:15" s="1" customFormat="1" ht="27.95" customHeight="1" x14ac:dyDescent="0.2">
      <c r="A85" s="36"/>
      <c r="B85" s="4"/>
      <c r="C85" s="4" t="s">
        <v>38</v>
      </c>
      <c r="D85" s="33" t="s">
        <v>133</v>
      </c>
      <c r="E85" s="56">
        <v>20641.574092507795</v>
      </c>
      <c r="F85" s="56">
        <v>20641.574092507795</v>
      </c>
      <c r="G85" s="56">
        <v>20641.574092507795</v>
      </c>
      <c r="H85" s="56">
        <v>20641.574092507795</v>
      </c>
      <c r="I85" s="56">
        <v>0</v>
      </c>
      <c r="J85" s="56">
        <v>0</v>
      </c>
      <c r="K85" s="56">
        <v>0</v>
      </c>
      <c r="L85" s="13"/>
      <c r="O85" s="13"/>
    </row>
    <row r="86" spans="1:15" s="1" customFormat="1" ht="27.95" customHeight="1" x14ac:dyDescent="0.2">
      <c r="A86" s="36"/>
      <c r="B86" s="4"/>
      <c r="C86" s="4" t="s">
        <v>38</v>
      </c>
      <c r="D86" s="33" t="s">
        <v>134</v>
      </c>
      <c r="E86" s="56">
        <v>8212.2237706549859</v>
      </c>
      <c r="F86" s="56">
        <v>8212.2237706549859</v>
      </c>
      <c r="G86" s="56">
        <v>8212.2237706549859</v>
      </c>
      <c r="H86" s="56">
        <v>8212.2237706549859</v>
      </c>
      <c r="I86" s="56">
        <v>0</v>
      </c>
      <c r="J86" s="56">
        <v>0</v>
      </c>
      <c r="K86" s="56">
        <v>0</v>
      </c>
      <c r="L86" s="13"/>
      <c r="O86" s="13"/>
    </row>
    <row r="87" spans="1:15" s="1" customFormat="1" ht="27.95" customHeight="1" x14ac:dyDescent="0.2">
      <c r="A87" s="36"/>
      <c r="B87" s="4"/>
      <c r="C87" s="4" t="s">
        <v>38</v>
      </c>
      <c r="D87" s="33" t="s">
        <v>135</v>
      </c>
      <c r="E87" s="56">
        <v>46277.191585373941</v>
      </c>
      <c r="F87" s="56">
        <v>46277.191585373941</v>
      </c>
      <c r="G87" s="56">
        <v>46277.191585373941</v>
      </c>
      <c r="H87" s="56">
        <v>46277.191585373941</v>
      </c>
      <c r="I87" s="56">
        <v>0</v>
      </c>
      <c r="J87" s="56">
        <v>0</v>
      </c>
      <c r="K87" s="56">
        <v>0</v>
      </c>
      <c r="L87" s="13"/>
      <c r="O87" s="13"/>
    </row>
    <row r="88" spans="1:15" s="1" customFormat="1" ht="27.95" customHeight="1" x14ac:dyDescent="0.2">
      <c r="A88" s="36"/>
      <c r="B88" s="4"/>
      <c r="C88" s="4" t="s">
        <v>38</v>
      </c>
      <c r="D88" s="33" t="s">
        <v>136</v>
      </c>
      <c r="E88" s="56">
        <v>165903.51051828256</v>
      </c>
      <c r="F88" s="56">
        <v>165903.51051828256</v>
      </c>
      <c r="G88" s="56">
        <v>73125</v>
      </c>
      <c r="H88" s="56">
        <v>73125</v>
      </c>
      <c r="I88" s="56">
        <v>73125</v>
      </c>
      <c r="J88" s="56">
        <v>0</v>
      </c>
      <c r="K88" s="56">
        <v>0</v>
      </c>
      <c r="L88" s="13"/>
      <c r="O88" s="13"/>
    </row>
    <row r="89" spans="1:15" s="1" customFormat="1" ht="27.95" customHeight="1" x14ac:dyDescent="0.2">
      <c r="A89" s="36"/>
      <c r="B89" s="4"/>
      <c r="C89" s="4" t="s">
        <v>38</v>
      </c>
      <c r="D89" s="33" t="s">
        <v>137</v>
      </c>
      <c r="E89" s="56">
        <v>14101.798394054018</v>
      </c>
      <c r="F89" s="56">
        <v>14101.798394054018</v>
      </c>
      <c r="G89" s="56">
        <v>14101.798394054018</v>
      </c>
      <c r="H89" s="56">
        <v>14101.798394054018</v>
      </c>
      <c r="I89" s="56">
        <v>0</v>
      </c>
      <c r="J89" s="56">
        <v>0</v>
      </c>
      <c r="K89" s="56">
        <v>0</v>
      </c>
      <c r="L89" s="13"/>
      <c r="O89" s="13"/>
    </row>
    <row r="90" spans="1:15" s="1" customFormat="1" ht="27.95" customHeight="1" x14ac:dyDescent="0.2">
      <c r="A90" s="36"/>
      <c r="B90" s="4"/>
      <c r="C90" s="4" t="s">
        <v>38</v>
      </c>
      <c r="D90" s="33" t="s">
        <v>138</v>
      </c>
      <c r="E90" s="56">
        <v>53225.669918375468</v>
      </c>
      <c r="F90" s="56">
        <v>53225.669918375468</v>
      </c>
      <c r="G90" s="56">
        <v>53225.669918375468</v>
      </c>
      <c r="H90" s="56">
        <v>53225.669918375468</v>
      </c>
      <c r="I90" s="56">
        <v>0</v>
      </c>
      <c r="J90" s="56">
        <v>0</v>
      </c>
      <c r="K90" s="56">
        <v>0</v>
      </c>
      <c r="L90" s="13"/>
      <c r="O90" s="13"/>
    </row>
    <row r="91" spans="1:15" s="1" customFormat="1" ht="27.95" customHeight="1" x14ac:dyDescent="0.2">
      <c r="A91" s="36"/>
      <c r="B91" s="4"/>
      <c r="C91" s="4" t="s">
        <v>38</v>
      </c>
      <c r="D91" s="33" t="s">
        <v>139</v>
      </c>
      <c r="E91" s="56">
        <v>435729.89183091099</v>
      </c>
      <c r="F91" s="56">
        <v>435729.89183091099</v>
      </c>
      <c r="G91" s="56">
        <v>435729.89183091099</v>
      </c>
      <c r="H91" s="56">
        <v>435729.89183091099</v>
      </c>
      <c r="I91" s="5">
        <v>435729.89183091099</v>
      </c>
      <c r="J91" s="56">
        <v>0</v>
      </c>
      <c r="K91" s="56">
        <v>0</v>
      </c>
      <c r="L91" s="13"/>
      <c r="O91" s="13"/>
    </row>
    <row r="92" spans="1:15" s="1" customFormat="1" ht="27.95" customHeight="1" x14ac:dyDescent="0.2">
      <c r="A92" s="36"/>
      <c r="B92" s="4"/>
      <c r="C92" s="4" t="s">
        <v>38</v>
      </c>
      <c r="D92" s="33" t="s">
        <v>207</v>
      </c>
      <c r="E92" s="56">
        <v>739481.44</v>
      </c>
      <c r="F92" s="56">
        <v>739481.44</v>
      </c>
      <c r="G92" s="56">
        <v>192803.28</v>
      </c>
      <c r="H92" s="56">
        <v>726156.60495056072</v>
      </c>
      <c r="I92" s="56">
        <v>0</v>
      </c>
      <c r="J92" s="56">
        <v>0</v>
      </c>
      <c r="K92" s="56">
        <v>0</v>
      </c>
      <c r="L92" s="13"/>
      <c r="O92" s="13"/>
    </row>
    <row r="93" spans="1:15" s="1" customFormat="1" ht="27.95" customHeight="1" x14ac:dyDescent="0.2">
      <c r="A93" s="36"/>
      <c r="B93" s="4"/>
      <c r="C93" s="4" t="s">
        <v>38</v>
      </c>
      <c r="D93" s="33" t="s">
        <v>140</v>
      </c>
      <c r="E93" s="56">
        <v>9112.7427168358881</v>
      </c>
      <c r="F93" s="56">
        <v>9112.7427168358881</v>
      </c>
      <c r="G93" s="56">
        <v>1664.0122104983741</v>
      </c>
      <c r="H93" s="56">
        <v>1664.0122104983741</v>
      </c>
      <c r="I93" s="56">
        <v>0</v>
      </c>
      <c r="J93" s="56">
        <v>0</v>
      </c>
      <c r="K93" s="56">
        <v>0</v>
      </c>
      <c r="L93" s="13"/>
      <c r="O93" s="13"/>
    </row>
    <row r="94" spans="1:15" s="1" customFormat="1" ht="27.95" customHeight="1" x14ac:dyDescent="0.2">
      <c r="A94" s="36"/>
      <c r="B94" s="4"/>
      <c r="C94" s="4" t="s">
        <v>38</v>
      </c>
      <c r="D94" s="33" t="s">
        <v>141</v>
      </c>
      <c r="E94" s="56">
        <v>416899.76109894481</v>
      </c>
      <c r="F94" s="56">
        <v>416899.76109894481</v>
      </c>
      <c r="G94" s="56">
        <v>45913.440000000002</v>
      </c>
      <c r="H94" s="56">
        <v>413686.58</v>
      </c>
      <c r="I94" s="56">
        <v>0</v>
      </c>
      <c r="J94" s="56">
        <v>0</v>
      </c>
      <c r="K94" s="56">
        <v>0</v>
      </c>
      <c r="L94" s="13"/>
      <c r="O94" s="13"/>
    </row>
    <row r="95" spans="1:15" s="1" customFormat="1" ht="27.95" customHeight="1" x14ac:dyDescent="0.2">
      <c r="A95" s="36"/>
      <c r="B95" s="4"/>
      <c r="C95" s="4" t="s">
        <v>38</v>
      </c>
      <c r="D95" s="33" t="s">
        <v>142</v>
      </c>
      <c r="E95" s="56">
        <v>19359.755790032516</v>
      </c>
      <c r="F95" s="56">
        <v>19359.755790032516</v>
      </c>
      <c r="G95" s="56">
        <v>19359.755790032516</v>
      </c>
      <c r="H95" s="56">
        <v>19359.755790032516</v>
      </c>
      <c r="I95" s="56">
        <v>0</v>
      </c>
      <c r="J95" s="56">
        <v>0</v>
      </c>
      <c r="K95" s="56">
        <v>0</v>
      </c>
      <c r="L95" s="13"/>
      <c r="O95" s="13"/>
    </row>
    <row r="96" spans="1:15" s="1" customFormat="1" ht="27.95" customHeight="1" x14ac:dyDescent="0.2">
      <c r="A96" s="36"/>
      <c r="B96" s="4"/>
      <c r="C96" s="4" t="s">
        <v>38</v>
      </c>
      <c r="D96" s="33" t="s">
        <v>143</v>
      </c>
      <c r="E96" s="56">
        <v>45830.78</v>
      </c>
      <c r="F96" s="56">
        <v>45830.78</v>
      </c>
      <c r="G96" s="56">
        <v>45830.78</v>
      </c>
      <c r="H96" s="56">
        <v>45830.78</v>
      </c>
      <c r="I96" s="56">
        <v>0</v>
      </c>
      <c r="J96" s="56">
        <v>0</v>
      </c>
      <c r="K96" s="56">
        <v>0</v>
      </c>
      <c r="L96" s="13"/>
      <c r="O96" s="13"/>
    </row>
    <row r="97" spans="1:15" s="1" customFormat="1" ht="27.95" customHeight="1" x14ac:dyDescent="0.2">
      <c r="A97" s="36"/>
      <c r="B97" s="4"/>
      <c r="C97" s="4" t="s">
        <v>38</v>
      </c>
      <c r="D97" s="33" t="s">
        <v>144</v>
      </c>
      <c r="E97" s="56">
        <v>48721.713451456628</v>
      </c>
      <c r="F97" s="56">
        <v>48721.713451456628</v>
      </c>
      <c r="G97" s="56">
        <v>44766.723737474284</v>
      </c>
      <c r="H97" s="56">
        <v>46541.89130001991</v>
      </c>
      <c r="I97" s="56">
        <v>0</v>
      </c>
      <c r="J97" s="56">
        <v>0</v>
      </c>
      <c r="K97" s="56">
        <v>0</v>
      </c>
      <c r="L97" s="13"/>
      <c r="O97" s="13"/>
    </row>
    <row r="98" spans="1:15" s="1" customFormat="1" ht="27.95" customHeight="1" x14ac:dyDescent="0.2">
      <c r="A98" s="36"/>
      <c r="B98" s="4"/>
      <c r="C98" s="4" t="s">
        <v>38</v>
      </c>
      <c r="D98" s="33" t="s">
        <v>145</v>
      </c>
      <c r="E98" s="56">
        <v>44732.364456831907</v>
      </c>
      <c r="F98" s="56">
        <v>44732.364456831907</v>
      </c>
      <c r="G98" s="56">
        <v>12503.92</v>
      </c>
      <c r="H98" s="56">
        <v>41679.74</v>
      </c>
      <c r="I98" s="56">
        <v>0</v>
      </c>
      <c r="J98" s="56">
        <v>0</v>
      </c>
      <c r="K98" s="56">
        <v>0</v>
      </c>
      <c r="L98" s="13"/>
      <c r="O98" s="13"/>
    </row>
    <row r="99" spans="1:15" s="1" customFormat="1" ht="27.95" customHeight="1" x14ac:dyDescent="0.2">
      <c r="A99" s="36"/>
      <c r="B99" s="4"/>
      <c r="C99" s="4" t="s">
        <v>38</v>
      </c>
      <c r="D99" s="33" t="s">
        <v>146</v>
      </c>
      <c r="E99" s="56">
        <v>53632.540978167097</v>
      </c>
      <c r="F99" s="56">
        <v>53632.540978167097</v>
      </c>
      <c r="G99" s="56">
        <v>53632.540978167097</v>
      </c>
      <c r="H99" s="56">
        <v>53632.540978167097</v>
      </c>
      <c r="I99" s="56">
        <v>0</v>
      </c>
      <c r="J99" s="56">
        <v>0</v>
      </c>
      <c r="K99" s="56">
        <v>0</v>
      </c>
      <c r="L99" s="13"/>
      <c r="O99" s="13"/>
    </row>
    <row r="100" spans="1:15" s="1" customFormat="1" ht="27.95" customHeight="1" x14ac:dyDescent="0.2">
      <c r="A100" s="36"/>
      <c r="B100" s="4"/>
      <c r="C100" s="4" t="s">
        <v>38</v>
      </c>
      <c r="D100" s="33" t="s">
        <v>147</v>
      </c>
      <c r="E100" s="56">
        <v>239149.67151104915</v>
      </c>
      <c r="F100" s="56">
        <v>239149.67151104915</v>
      </c>
      <c r="G100" s="56">
        <v>68684.179999999993</v>
      </c>
      <c r="H100" s="56">
        <v>239149.67151104915</v>
      </c>
      <c r="I100" s="56">
        <v>0</v>
      </c>
      <c r="J100" s="56">
        <v>0</v>
      </c>
      <c r="K100" s="56">
        <v>0</v>
      </c>
      <c r="L100" s="13"/>
      <c r="O100" s="13"/>
    </row>
    <row r="101" spans="1:15" s="1" customFormat="1" ht="27.95" customHeight="1" x14ac:dyDescent="0.2">
      <c r="A101" s="36"/>
      <c r="B101" s="4"/>
      <c r="C101" s="4" t="s">
        <v>38</v>
      </c>
      <c r="D101" s="33" t="s">
        <v>148</v>
      </c>
      <c r="E101" s="56">
        <v>92230.364324109105</v>
      </c>
      <c r="F101" s="56">
        <v>92230.364324109105</v>
      </c>
      <c r="G101" s="56">
        <v>11523.05</v>
      </c>
      <c r="H101" s="56">
        <v>92230.364324109105</v>
      </c>
      <c r="I101" s="56">
        <v>0</v>
      </c>
      <c r="J101" s="56">
        <v>0</v>
      </c>
      <c r="K101" s="56">
        <v>0</v>
      </c>
      <c r="L101" s="13"/>
      <c r="O101" s="13"/>
    </row>
    <row r="102" spans="1:15" s="1" customFormat="1" ht="27.95" customHeight="1" x14ac:dyDescent="0.2">
      <c r="A102" s="36"/>
      <c r="B102" s="4"/>
      <c r="C102" s="4" t="s">
        <v>38</v>
      </c>
      <c r="D102" s="33" t="s">
        <v>149</v>
      </c>
      <c r="E102" s="56">
        <v>90664.815183489278</v>
      </c>
      <c r="F102" s="56">
        <v>90664.815183489278</v>
      </c>
      <c r="G102" s="56">
        <v>27199.439999999999</v>
      </c>
      <c r="H102" s="56">
        <v>90664.811292056533</v>
      </c>
      <c r="I102" s="56">
        <v>0</v>
      </c>
      <c r="J102" s="56">
        <v>0</v>
      </c>
      <c r="K102" s="56">
        <v>0</v>
      </c>
      <c r="L102" s="13"/>
      <c r="O102" s="13"/>
    </row>
    <row r="103" spans="1:15" s="1" customFormat="1" ht="27.95" customHeight="1" x14ac:dyDescent="0.2">
      <c r="A103" s="36"/>
      <c r="B103" s="4"/>
      <c r="C103" s="4" t="s">
        <v>38</v>
      </c>
      <c r="D103" s="33" t="s">
        <v>150</v>
      </c>
      <c r="E103" s="56">
        <v>81183.223837016383</v>
      </c>
      <c r="F103" s="56">
        <v>81183.223837016383</v>
      </c>
      <c r="G103" s="56">
        <v>24354.97</v>
      </c>
      <c r="H103" s="56">
        <v>81183.223837016383</v>
      </c>
      <c r="I103" s="56">
        <v>0</v>
      </c>
      <c r="J103" s="56">
        <v>0</v>
      </c>
      <c r="K103" s="56">
        <v>0</v>
      </c>
      <c r="L103" s="13"/>
      <c r="O103" s="13"/>
    </row>
    <row r="104" spans="1:15" s="1" customFormat="1" ht="27.95" customHeight="1" x14ac:dyDescent="0.2">
      <c r="A104" s="36"/>
      <c r="B104" s="4"/>
      <c r="C104" s="4" t="s">
        <v>38</v>
      </c>
      <c r="D104" s="4" t="s">
        <v>151</v>
      </c>
      <c r="E104" s="27">
        <v>65123.184020173867</v>
      </c>
      <c r="F104" s="27">
        <v>65123.184020173867</v>
      </c>
      <c r="G104" s="27">
        <v>19536.95</v>
      </c>
      <c r="H104" s="27">
        <v>65123.184020173867</v>
      </c>
      <c r="I104" s="27">
        <v>0</v>
      </c>
      <c r="J104" s="27">
        <v>0</v>
      </c>
      <c r="K104" s="27">
        <v>0</v>
      </c>
      <c r="L104" s="13"/>
      <c r="O104" s="13"/>
    </row>
    <row r="105" spans="1:15" s="1" customFormat="1" ht="27.95" customHeight="1" x14ac:dyDescent="0.2">
      <c r="A105" s="36"/>
      <c r="B105" s="4"/>
      <c r="C105" s="4" t="s">
        <v>38</v>
      </c>
      <c r="D105" s="33" t="s">
        <v>152</v>
      </c>
      <c r="E105" s="56">
        <v>42485.367310372283</v>
      </c>
      <c r="F105" s="56">
        <v>42485.367310372283</v>
      </c>
      <c r="G105" s="56">
        <v>12745.61</v>
      </c>
      <c r="H105" s="56">
        <v>42485.367310372283</v>
      </c>
      <c r="I105" s="56">
        <v>0</v>
      </c>
      <c r="J105" s="56">
        <v>0</v>
      </c>
      <c r="K105" s="56">
        <v>0</v>
      </c>
      <c r="L105" s="13"/>
      <c r="O105" s="13"/>
    </row>
    <row r="106" spans="1:15" s="1" customFormat="1" ht="27.95" customHeight="1" x14ac:dyDescent="0.2">
      <c r="A106" s="36"/>
      <c r="B106" s="4"/>
      <c r="C106" s="4" t="s">
        <v>38</v>
      </c>
      <c r="D106" s="33" t="s">
        <v>153</v>
      </c>
      <c r="E106" s="56">
        <v>20190.457230074986</v>
      </c>
      <c r="F106" s="56">
        <v>20190.457230074986</v>
      </c>
      <c r="G106" s="56">
        <v>6057.14</v>
      </c>
      <c r="H106" s="56">
        <v>20190.457230074986</v>
      </c>
      <c r="I106" s="56">
        <v>0</v>
      </c>
      <c r="J106" s="56">
        <v>0</v>
      </c>
      <c r="K106" s="56">
        <v>0</v>
      </c>
      <c r="L106" s="13"/>
      <c r="O106" s="13"/>
    </row>
    <row r="107" spans="1:15" s="1" customFormat="1" ht="27.95" customHeight="1" x14ac:dyDescent="0.2">
      <c r="A107" s="36"/>
      <c r="B107" s="4"/>
      <c r="C107" s="4" t="s">
        <v>38</v>
      </c>
      <c r="D107" s="33" t="s">
        <v>154</v>
      </c>
      <c r="E107" s="56">
        <v>54134.697723803831</v>
      </c>
      <c r="F107" s="56">
        <v>54134.697723803831</v>
      </c>
      <c r="G107" s="56">
        <v>16240.41</v>
      </c>
      <c r="H107" s="56">
        <v>54134.697723803831</v>
      </c>
      <c r="I107" s="56">
        <v>0</v>
      </c>
      <c r="J107" s="56">
        <v>0</v>
      </c>
      <c r="K107" s="56">
        <v>0</v>
      </c>
      <c r="L107" s="13"/>
      <c r="O107" s="13"/>
    </row>
    <row r="108" spans="1:15" s="1" customFormat="1" ht="27.95" customHeight="1" x14ac:dyDescent="0.2">
      <c r="A108" s="36"/>
      <c r="B108" s="4"/>
      <c r="C108" s="4" t="s">
        <v>38</v>
      </c>
      <c r="D108" s="33" t="s">
        <v>155</v>
      </c>
      <c r="E108" s="56">
        <v>30359.832769261397</v>
      </c>
      <c r="F108" s="56">
        <v>30359.832769261397</v>
      </c>
      <c r="G108" s="56">
        <v>9107.9500000000007</v>
      </c>
      <c r="H108" s="56">
        <v>30359.832769261397</v>
      </c>
      <c r="I108" s="56">
        <v>0</v>
      </c>
      <c r="J108" s="56">
        <v>0</v>
      </c>
      <c r="K108" s="56">
        <v>0</v>
      </c>
      <c r="L108" s="13"/>
      <c r="O108" s="13"/>
    </row>
    <row r="109" spans="1:15" s="1" customFormat="1" ht="27.95" customHeight="1" x14ac:dyDescent="0.2">
      <c r="A109" s="36"/>
      <c r="B109" s="4"/>
      <c r="C109" s="4" t="s">
        <v>38</v>
      </c>
      <c r="D109" s="33" t="s">
        <v>156</v>
      </c>
      <c r="E109" s="56">
        <v>90265.8</v>
      </c>
      <c r="F109" s="56">
        <v>90265.8</v>
      </c>
      <c r="G109" s="56">
        <v>90265.8</v>
      </c>
      <c r="H109" s="56">
        <v>90265.8</v>
      </c>
      <c r="I109" s="56">
        <v>0</v>
      </c>
      <c r="J109" s="56">
        <v>0</v>
      </c>
      <c r="K109" s="56">
        <v>0</v>
      </c>
      <c r="L109" s="13"/>
      <c r="O109" s="13"/>
    </row>
    <row r="110" spans="1:15" s="1" customFormat="1" ht="27.95" customHeight="1" x14ac:dyDescent="0.2">
      <c r="A110" s="36"/>
      <c r="B110" s="4"/>
      <c r="C110" s="4" t="s">
        <v>38</v>
      </c>
      <c r="D110" s="33" t="s">
        <v>157</v>
      </c>
      <c r="E110" s="56">
        <v>10700.78</v>
      </c>
      <c r="F110" s="56">
        <v>10700.78</v>
      </c>
      <c r="G110" s="56">
        <v>10700.78</v>
      </c>
      <c r="H110" s="56">
        <v>10700.78</v>
      </c>
      <c r="I110" s="56">
        <v>0</v>
      </c>
      <c r="J110" s="56">
        <v>0</v>
      </c>
      <c r="K110" s="56">
        <v>0</v>
      </c>
      <c r="L110" s="13"/>
      <c r="O110" s="13"/>
    </row>
    <row r="111" spans="1:15" s="1" customFormat="1" ht="27.95" customHeight="1" x14ac:dyDescent="0.2">
      <c r="A111" s="36"/>
      <c r="B111" s="4"/>
      <c r="C111" s="4" t="s">
        <v>38</v>
      </c>
      <c r="D111" s="33" t="s">
        <v>158</v>
      </c>
      <c r="E111" s="56">
        <v>15097.22</v>
      </c>
      <c r="F111" s="56">
        <v>15097.22</v>
      </c>
      <c r="G111" s="56">
        <v>15097.22</v>
      </c>
      <c r="H111" s="56">
        <v>15097.22</v>
      </c>
      <c r="I111" s="56">
        <v>0</v>
      </c>
      <c r="J111" s="56">
        <v>0</v>
      </c>
      <c r="K111" s="56">
        <v>0</v>
      </c>
      <c r="L111" s="13"/>
      <c r="O111" s="13"/>
    </row>
    <row r="112" spans="1:15" s="1" customFormat="1" ht="27.95" customHeight="1" x14ac:dyDescent="0.2">
      <c r="A112" s="36"/>
      <c r="B112" s="4"/>
      <c r="C112" s="4" t="s">
        <v>38</v>
      </c>
      <c r="D112" s="33" t="s">
        <v>159</v>
      </c>
      <c r="E112" s="56">
        <v>21469.91</v>
      </c>
      <c r="F112" s="56">
        <v>21469.91</v>
      </c>
      <c r="G112" s="56">
        <v>21469.91</v>
      </c>
      <c r="H112" s="56">
        <v>21469.91</v>
      </c>
      <c r="I112" s="56">
        <v>0</v>
      </c>
      <c r="J112" s="56">
        <v>0</v>
      </c>
      <c r="K112" s="56">
        <v>0</v>
      </c>
      <c r="L112" s="13"/>
      <c r="O112" s="13"/>
    </row>
    <row r="113" spans="1:15" s="1" customFormat="1" ht="27.95" customHeight="1" x14ac:dyDescent="0.2">
      <c r="A113" s="36"/>
      <c r="B113" s="4"/>
      <c r="C113" s="4" t="s">
        <v>38</v>
      </c>
      <c r="D113" s="33" t="s">
        <v>160</v>
      </c>
      <c r="E113" s="56">
        <v>549942.71</v>
      </c>
      <c r="F113" s="56">
        <v>549942.71</v>
      </c>
      <c r="G113" s="56">
        <v>549942.71</v>
      </c>
      <c r="H113" s="56">
        <v>549942.71</v>
      </c>
      <c r="I113" s="56">
        <v>0</v>
      </c>
      <c r="J113" s="56">
        <v>0</v>
      </c>
      <c r="K113" s="56">
        <v>0</v>
      </c>
      <c r="L113" s="13"/>
      <c r="O113" s="13"/>
    </row>
    <row r="114" spans="1:15" s="1" customFormat="1" ht="27.95" customHeight="1" x14ac:dyDescent="0.2">
      <c r="A114" s="36"/>
      <c r="B114" s="4"/>
      <c r="C114" s="4" t="s">
        <v>38</v>
      </c>
      <c r="D114" s="33" t="s">
        <v>161</v>
      </c>
      <c r="E114" s="56">
        <v>17272.21</v>
      </c>
      <c r="F114" s="56">
        <v>17272.21</v>
      </c>
      <c r="G114" s="56">
        <v>17272.21</v>
      </c>
      <c r="H114" s="56">
        <v>17272.21</v>
      </c>
      <c r="I114" s="56">
        <v>0</v>
      </c>
      <c r="J114" s="56">
        <v>0</v>
      </c>
      <c r="K114" s="56">
        <v>0</v>
      </c>
      <c r="L114" s="13"/>
      <c r="O114" s="13"/>
    </row>
    <row r="115" spans="1:15" s="1" customFormat="1" ht="27.95" customHeight="1" x14ac:dyDescent="0.2">
      <c r="A115" s="36"/>
      <c r="B115" s="4"/>
      <c r="C115" s="4" t="s">
        <v>38</v>
      </c>
      <c r="D115" s="33" t="s">
        <v>162</v>
      </c>
      <c r="E115" s="56">
        <v>221230.47</v>
      </c>
      <c r="F115" s="56">
        <v>221230.47</v>
      </c>
      <c r="G115" s="56">
        <v>221230.47</v>
      </c>
      <c r="H115" s="56">
        <v>221230.47</v>
      </c>
      <c r="I115" s="56">
        <v>0</v>
      </c>
      <c r="J115" s="56">
        <v>0</v>
      </c>
      <c r="K115" s="56">
        <v>0</v>
      </c>
      <c r="L115" s="13"/>
      <c r="O115" s="13"/>
    </row>
    <row r="116" spans="1:15" s="1" customFormat="1" ht="27.95" customHeight="1" x14ac:dyDescent="0.2">
      <c r="A116" s="36"/>
      <c r="B116" s="4"/>
      <c r="C116" s="4" t="s">
        <v>38</v>
      </c>
      <c r="D116" s="33" t="s">
        <v>163</v>
      </c>
      <c r="E116" s="56">
        <v>142779.51999999999</v>
      </c>
      <c r="F116" s="56">
        <v>142779.51999999999</v>
      </c>
      <c r="G116" s="56">
        <v>142779.51999999999</v>
      </c>
      <c r="H116" s="56">
        <v>142779.51999999999</v>
      </c>
      <c r="I116" s="56">
        <v>0</v>
      </c>
      <c r="J116" s="56">
        <v>0</v>
      </c>
      <c r="K116" s="56">
        <v>0</v>
      </c>
      <c r="L116" s="13"/>
      <c r="O116" s="13"/>
    </row>
    <row r="117" spans="1:15" s="1" customFormat="1" ht="27.95" customHeight="1" x14ac:dyDescent="0.2">
      <c r="A117" s="36"/>
      <c r="B117" s="4"/>
      <c r="C117" s="4" t="s">
        <v>38</v>
      </c>
      <c r="D117" s="33" t="s">
        <v>164</v>
      </c>
      <c r="E117" s="56">
        <v>61439.88</v>
      </c>
      <c r="F117" s="56">
        <v>61439.88</v>
      </c>
      <c r="G117" s="56">
        <v>61439.88</v>
      </c>
      <c r="H117" s="56">
        <v>61439.88</v>
      </c>
      <c r="I117" s="56">
        <v>0</v>
      </c>
      <c r="J117" s="56">
        <v>0</v>
      </c>
      <c r="K117" s="56">
        <v>0</v>
      </c>
      <c r="L117" s="13"/>
      <c r="O117" s="13"/>
    </row>
    <row r="118" spans="1:15" s="1" customFormat="1" ht="27.95" customHeight="1" x14ac:dyDescent="0.2">
      <c r="A118" s="36"/>
      <c r="B118" s="4"/>
      <c r="C118" s="4" t="s">
        <v>38</v>
      </c>
      <c r="D118" s="33" t="s">
        <v>165</v>
      </c>
      <c r="E118" s="56">
        <v>1657.38</v>
      </c>
      <c r="F118" s="56">
        <v>1657.38</v>
      </c>
      <c r="G118" s="56">
        <v>1657.38</v>
      </c>
      <c r="H118" s="56">
        <v>1657.38</v>
      </c>
      <c r="I118" s="56">
        <v>0</v>
      </c>
      <c r="J118" s="56">
        <v>0</v>
      </c>
      <c r="K118" s="56">
        <v>0</v>
      </c>
      <c r="L118" s="13"/>
      <c r="O118" s="13"/>
    </row>
    <row r="119" spans="1:15" s="1" customFormat="1" ht="27.95" customHeight="1" x14ac:dyDescent="0.2">
      <c r="A119" s="36"/>
      <c r="B119" s="4"/>
      <c r="C119" s="4" t="s">
        <v>38</v>
      </c>
      <c r="D119" s="33" t="s">
        <v>166</v>
      </c>
      <c r="E119" s="56">
        <v>92932.91</v>
      </c>
      <c r="F119" s="56">
        <v>92932.91</v>
      </c>
      <c r="G119" s="56">
        <v>92932.91</v>
      </c>
      <c r="H119" s="56">
        <v>92932.91</v>
      </c>
      <c r="I119" s="56">
        <v>0</v>
      </c>
      <c r="J119" s="56">
        <v>0</v>
      </c>
      <c r="K119" s="56">
        <v>0</v>
      </c>
      <c r="L119" s="13"/>
      <c r="O119" s="13"/>
    </row>
    <row r="120" spans="1:15" s="1" customFormat="1" ht="27.95" customHeight="1" x14ac:dyDescent="0.2">
      <c r="A120" s="36"/>
      <c r="B120" s="4"/>
      <c r="C120" s="4" t="s">
        <v>38</v>
      </c>
      <c r="D120" s="33" t="s">
        <v>167</v>
      </c>
      <c r="E120" s="56">
        <v>124735.74</v>
      </c>
      <c r="F120" s="56">
        <v>124735.74</v>
      </c>
      <c r="G120" s="56">
        <v>124735.74</v>
      </c>
      <c r="H120" s="56">
        <v>124735.74</v>
      </c>
      <c r="I120" s="56">
        <v>0</v>
      </c>
      <c r="J120" s="56">
        <v>0</v>
      </c>
      <c r="K120" s="56">
        <v>0</v>
      </c>
      <c r="L120" s="13"/>
      <c r="O120" s="13"/>
    </row>
    <row r="121" spans="1:15" s="1" customFormat="1" ht="27.95" customHeight="1" x14ac:dyDescent="0.2">
      <c r="A121" s="36"/>
      <c r="B121" s="4"/>
      <c r="C121" s="4" t="s">
        <v>38</v>
      </c>
      <c r="D121" s="33" t="s">
        <v>168</v>
      </c>
      <c r="E121" s="27">
        <v>34083.97</v>
      </c>
      <c r="F121" s="27">
        <v>34083.97</v>
      </c>
      <c r="G121" s="27">
        <v>34083.97</v>
      </c>
      <c r="H121" s="27">
        <v>34083.97</v>
      </c>
      <c r="I121" s="56">
        <v>0</v>
      </c>
      <c r="J121" s="56">
        <v>0</v>
      </c>
      <c r="K121" s="56">
        <v>0</v>
      </c>
      <c r="L121" s="13"/>
      <c r="O121" s="13"/>
    </row>
    <row r="122" spans="1:15" s="1" customFormat="1" ht="27.95" customHeight="1" x14ac:dyDescent="0.2">
      <c r="A122" s="36"/>
      <c r="B122" s="4"/>
      <c r="C122" s="4" t="s">
        <v>38</v>
      </c>
      <c r="D122" s="33" t="s">
        <v>169</v>
      </c>
      <c r="E122" s="56">
        <v>6885</v>
      </c>
      <c r="F122" s="56">
        <v>6885</v>
      </c>
      <c r="G122" s="56">
        <v>6885</v>
      </c>
      <c r="H122" s="56">
        <v>6885</v>
      </c>
      <c r="I122" s="56">
        <v>0</v>
      </c>
      <c r="J122" s="56">
        <v>0</v>
      </c>
      <c r="K122" s="56">
        <v>0</v>
      </c>
      <c r="L122" s="13"/>
      <c r="O122" s="13"/>
    </row>
    <row r="123" spans="1:15" s="1" customFormat="1" ht="27.95" customHeight="1" x14ac:dyDescent="0.2">
      <c r="A123" s="36"/>
      <c r="B123" s="4"/>
      <c r="C123" s="4" t="s">
        <v>38</v>
      </c>
      <c r="D123" s="33" t="s">
        <v>170</v>
      </c>
      <c r="E123" s="56">
        <v>6867.58</v>
      </c>
      <c r="F123" s="56">
        <v>6867.58</v>
      </c>
      <c r="G123" s="56">
        <v>6867.58</v>
      </c>
      <c r="H123" s="56">
        <v>6867.58</v>
      </c>
      <c r="I123" s="56">
        <v>0</v>
      </c>
      <c r="J123" s="56">
        <v>0</v>
      </c>
      <c r="K123" s="56">
        <v>0</v>
      </c>
      <c r="L123" s="13"/>
      <c r="O123" s="13"/>
    </row>
    <row r="124" spans="1:15" s="1" customFormat="1" ht="27.95" customHeight="1" x14ac:dyDescent="0.2">
      <c r="A124" s="36"/>
      <c r="B124" s="4"/>
      <c r="C124" s="4" t="s">
        <v>38</v>
      </c>
      <c r="D124" s="33" t="s">
        <v>171</v>
      </c>
      <c r="E124" s="56">
        <v>129199.6</v>
      </c>
      <c r="F124" s="56">
        <v>129199.6</v>
      </c>
      <c r="G124" s="56">
        <v>129199.6</v>
      </c>
      <c r="H124" s="56">
        <v>129199.6</v>
      </c>
      <c r="I124" s="56">
        <v>0</v>
      </c>
      <c r="J124" s="56">
        <v>0</v>
      </c>
      <c r="K124" s="56">
        <v>0</v>
      </c>
      <c r="L124" s="13"/>
      <c r="O124" s="13"/>
    </row>
    <row r="125" spans="1:15" s="1" customFormat="1" ht="27.95" customHeight="1" x14ac:dyDescent="0.2">
      <c r="A125" s="36"/>
      <c r="B125" s="4"/>
      <c r="C125" s="4" t="s">
        <v>38</v>
      </c>
      <c r="D125" s="33" t="s">
        <v>172</v>
      </c>
      <c r="E125" s="56">
        <v>9607.4699999999993</v>
      </c>
      <c r="F125" s="56">
        <v>9607.4699999999993</v>
      </c>
      <c r="G125" s="56">
        <v>9607.4699999999993</v>
      </c>
      <c r="H125" s="56">
        <v>9607.4699999999993</v>
      </c>
      <c r="I125" s="56">
        <v>0</v>
      </c>
      <c r="J125" s="56">
        <v>0</v>
      </c>
      <c r="K125" s="56">
        <v>0</v>
      </c>
      <c r="L125" s="13"/>
      <c r="O125" s="13"/>
    </row>
    <row r="126" spans="1:15" s="1" customFormat="1" ht="27.95" customHeight="1" x14ac:dyDescent="0.2">
      <c r="A126" s="36"/>
      <c r="B126" s="4"/>
      <c r="C126" s="4" t="s">
        <v>38</v>
      </c>
      <c r="D126" s="33" t="s">
        <v>173</v>
      </c>
      <c r="E126" s="56">
        <v>21578.86</v>
      </c>
      <c r="F126" s="56">
        <v>21578.86</v>
      </c>
      <c r="G126" s="56">
        <v>21578.86</v>
      </c>
      <c r="H126" s="56">
        <v>21578.86</v>
      </c>
      <c r="I126" s="56">
        <v>0</v>
      </c>
      <c r="J126" s="56">
        <v>0</v>
      </c>
      <c r="K126" s="56">
        <v>0</v>
      </c>
      <c r="L126" s="13"/>
      <c r="O126" s="13"/>
    </row>
    <row r="127" spans="1:15" s="1" customFormat="1" ht="27.95" customHeight="1" x14ac:dyDescent="0.2">
      <c r="A127" s="36"/>
      <c r="B127" s="4"/>
      <c r="C127" s="4" t="s">
        <v>38</v>
      </c>
      <c r="D127" s="33" t="s">
        <v>174</v>
      </c>
      <c r="E127" s="27">
        <v>82988.31</v>
      </c>
      <c r="F127" s="27">
        <v>82988.31</v>
      </c>
      <c r="G127" s="27">
        <v>82988.31</v>
      </c>
      <c r="H127" s="27">
        <v>82988.31</v>
      </c>
      <c r="I127" s="27">
        <v>0</v>
      </c>
      <c r="J127" s="56">
        <v>0</v>
      </c>
      <c r="K127" s="56">
        <v>0</v>
      </c>
      <c r="L127" s="13"/>
      <c r="O127" s="13"/>
    </row>
    <row r="128" spans="1:15" s="1" customFormat="1" ht="27.95" customHeight="1" x14ac:dyDescent="0.2">
      <c r="A128" s="36"/>
      <c r="B128" s="4"/>
      <c r="C128" s="4" t="s">
        <v>38</v>
      </c>
      <c r="D128" s="33" t="s">
        <v>175</v>
      </c>
      <c r="E128" s="56">
        <v>101561.17</v>
      </c>
      <c r="F128" s="56">
        <v>101561.17</v>
      </c>
      <c r="G128" s="56">
        <v>101561.17</v>
      </c>
      <c r="H128" s="56">
        <v>101561.17</v>
      </c>
      <c r="I128" s="27">
        <v>0</v>
      </c>
      <c r="J128" s="56">
        <v>0</v>
      </c>
      <c r="K128" s="56">
        <v>0</v>
      </c>
      <c r="L128" s="13"/>
      <c r="O128" s="13"/>
    </row>
    <row r="129" spans="1:15" s="1" customFormat="1" ht="27.95" customHeight="1" x14ac:dyDescent="0.2">
      <c r="A129" s="36"/>
      <c r="B129" s="4"/>
      <c r="C129" s="4" t="s">
        <v>38</v>
      </c>
      <c r="D129" s="33" t="s">
        <v>176</v>
      </c>
      <c r="E129" s="56">
        <v>24213.98</v>
      </c>
      <c r="F129" s="56">
        <v>24213.98</v>
      </c>
      <c r="G129" s="56">
        <v>24213.98</v>
      </c>
      <c r="H129" s="56">
        <v>24213.98</v>
      </c>
      <c r="I129" s="27">
        <v>0</v>
      </c>
      <c r="J129" s="56">
        <v>0</v>
      </c>
      <c r="K129" s="56">
        <v>0</v>
      </c>
      <c r="L129" s="13"/>
      <c r="O129" s="13"/>
    </row>
    <row r="130" spans="1:15" s="1" customFormat="1" ht="27.95" customHeight="1" x14ac:dyDescent="0.2">
      <c r="A130" s="36"/>
      <c r="B130" s="4"/>
      <c r="C130" s="4" t="s">
        <v>38</v>
      </c>
      <c r="D130" s="33" t="s">
        <v>177</v>
      </c>
      <c r="E130" s="56">
        <v>11596.66</v>
      </c>
      <c r="F130" s="56">
        <v>11596.66</v>
      </c>
      <c r="G130" s="56">
        <v>11596.66</v>
      </c>
      <c r="H130" s="56">
        <v>11596.66</v>
      </c>
      <c r="I130" s="27">
        <v>0</v>
      </c>
      <c r="J130" s="56">
        <v>0</v>
      </c>
      <c r="K130" s="56">
        <v>0</v>
      </c>
      <c r="L130" s="13"/>
      <c r="O130" s="13"/>
    </row>
    <row r="131" spans="1:15" s="1" customFormat="1" ht="27.95" customHeight="1" x14ac:dyDescent="0.2">
      <c r="A131" s="36"/>
      <c r="B131" s="4"/>
      <c r="C131" s="4" t="s">
        <v>38</v>
      </c>
      <c r="D131" s="33" t="s">
        <v>178</v>
      </c>
      <c r="E131" s="56">
        <v>7457.09</v>
      </c>
      <c r="F131" s="56">
        <v>7457.09</v>
      </c>
      <c r="G131" s="56">
        <v>7457.09</v>
      </c>
      <c r="H131" s="56">
        <v>7457.09</v>
      </c>
      <c r="I131" s="27">
        <v>0</v>
      </c>
      <c r="J131" s="56">
        <v>0</v>
      </c>
      <c r="K131" s="56">
        <v>0</v>
      </c>
      <c r="L131" s="13"/>
      <c r="O131" s="13"/>
    </row>
    <row r="132" spans="1:15" s="1" customFormat="1" ht="27.95" customHeight="1" x14ac:dyDescent="0.2">
      <c r="A132" s="36"/>
      <c r="B132" s="4"/>
      <c r="C132" s="4" t="s">
        <v>38</v>
      </c>
      <c r="D132" s="33" t="s">
        <v>179</v>
      </c>
      <c r="E132" s="56">
        <v>194888.95</v>
      </c>
      <c r="F132" s="56">
        <v>194888.95</v>
      </c>
      <c r="G132" s="56">
        <v>194888.95</v>
      </c>
      <c r="H132" s="56">
        <v>194888.95</v>
      </c>
      <c r="I132" s="27">
        <v>0</v>
      </c>
      <c r="J132" s="56">
        <v>0</v>
      </c>
      <c r="K132" s="56">
        <v>0</v>
      </c>
      <c r="L132" s="13"/>
      <c r="O132" s="13"/>
    </row>
    <row r="133" spans="1:15" s="1" customFormat="1" ht="27.95" customHeight="1" x14ac:dyDescent="0.2">
      <c r="A133" s="36"/>
      <c r="B133" s="4"/>
      <c r="C133" s="4" t="s">
        <v>38</v>
      </c>
      <c r="D133" s="33" t="s">
        <v>180</v>
      </c>
      <c r="E133" s="56">
        <v>14105.82</v>
      </c>
      <c r="F133" s="56">
        <v>14105.82</v>
      </c>
      <c r="G133" s="56">
        <v>14105.82</v>
      </c>
      <c r="H133" s="56">
        <v>14105.82</v>
      </c>
      <c r="I133" s="27">
        <v>0</v>
      </c>
      <c r="J133" s="56">
        <v>0</v>
      </c>
      <c r="K133" s="56">
        <v>0</v>
      </c>
      <c r="L133" s="13"/>
      <c r="O133" s="13"/>
    </row>
    <row r="134" spans="1:15" s="1" customFormat="1" ht="27.95" customHeight="1" x14ac:dyDescent="0.2">
      <c r="A134" s="36"/>
      <c r="B134" s="4"/>
      <c r="C134" s="4" t="s">
        <v>38</v>
      </c>
      <c r="D134" s="33" t="s">
        <v>181</v>
      </c>
      <c r="E134" s="56">
        <v>53518.28</v>
      </c>
      <c r="F134" s="56">
        <v>53518.28</v>
      </c>
      <c r="G134" s="56">
        <v>53518.28</v>
      </c>
      <c r="H134" s="56">
        <v>53518.28</v>
      </c>
      <c r="I134" s="27">
        <v>0</v>
      </c>
      <c r="J134" s="56">
        <v>0</v>
      </c>
      <c r="K134" s="56">
        <v>0</v>
      </c>
      <c r="L134" s="13"/>
      <c r="O134" s="13"/>
    </row>
    <row r="135" spans="1:15" s="1" customFormat="1" ht="27.95" customHeight="1" x14ac:dyDescent="0.2">
      <c r="A135" s="36"/>
      <c r="B135" s="4"/>
      <c r="C135" s="4" t="s">
        <v>38</v>
      </c>
      <c r="D135" s="33" t="s">
        <v>182</v>
      </c>
      <c r="E135" s="56">
        <v>1296521.05</v>
      </c>
      <c r="F135" s="56">
        <v>1296521.05</v>
      </c>
      <c r="G135" s="56">
        <v>1296521.05</v>
      </c>
      <c r="H135" s="56">
        <v>1296521.05</v>
      </c>
      <c r="I135" s="27">
        <v>0</v>
      </c>
      <c r="J135" s="56">
        <v>0</v>
      </c>
      <c r="K135" s="56">
        <v>0</v>
      </c>
      <c r="L135" s="13"/>
      <c r="O135" s="13"/>
    </row>
    <row r="136" spans="1:15" s="1" customFormat="1" ht="27.95" customHeight="1" x14ac:dyDescent="0.2">
      <c r="A136" s="36"/>
      <c r="B136" s="4"/>
      <c r="C136" s="4" t="s">
        <v>38</v>
      </c>
      <c r="D136" s="33" t="s">
        <v>183</v>
      </c>
      <c r="E136" s="56">
        <v>23223.84</v>
      </c>
      <c r="F136" s="56">
        <v>23223.84</v>
      </c>
      <c r="G136" s="56">
        <v>23223.84</v>
      </c>
      <c r="H136" s="56">
        <v>23223.84</v>
      </c>
      <c r="I136" s="56">
        <v>23223.84</v>
      </c>
      <c r="J136" s="56">
        <v>0</v>
      </c>
      <c r="K136" s="56">
        <v>0</v>
      </c>
      <c r="L136" s="13"/>
      <c r="O136" s="13"/>
    </row>
    <row r="137" spans="1:15" s="1" customFormat="1" ht="27.95" customHeight="1" x14ac:dyDescent="0.2">
      <c r="A137" s="36"/>
      <c r="B137" s="4"/>
      <c r="C137" s="4" t="s">
        <v>38</v>
      </c>
      <c r="D137" s="33" t="s">
        <v>184</v>
      </c>
      <c r="E137" s="56">
        <v>4668.1899999999996</v>
      </c>
      <c r="F137" s="56">
        <v>4668.1899999999996</v>
      </c>
      <c r="G137" s="56">
        <v>4668.1899999999996</v>
      </c>
      <c r="H137" s="56">
        <v>4668.1899999999996</v>
      </c>
      <c r="I137" s="27">
        <v>0</v>
      </c>
      <c r="J137" s="56">
        <v>0</v>
      </c>
      <c r="K137" s="56">
        <v>0</v>
      </c>
      <c r="L137" s="13"/>
      <c r="O137" s="13"/>
    </row>
    <row r="138" spans="1:15" s="1" customFormat="1" ht="27.95" customHeight="1" x14ac:dyDescent="0.2">
      <c r="A138" s="36"/>
      <c r="B138" s="4"/>
      <c r="C138" s="4" t="s">
        <v>38</v>
      </c>
      <c r="D138" s="33" t="s">
        <v>268</v>
      </c>
      <c r="E138" s="56">
        <v>15263.12</v>
      </c>
      <c r="F138" s="56">
        <v>15263.12</v>
      </c>
      <c r="G138" s="56">
        <v>15263.12</v>
      </c>
      <c r="H138" s="56">
        <v>15263.12</v>
      </c>
      <c r="I138" s="27">
        <v>0</v>
      </c>
      <c r="J138" s="56">
        <v>0</v>
      </c>
      <c r="K138" s="56">
        <v>0</v>
      </c>
      <c r="L138" s="13"/>
      <c r="O138" s="13"/>
    </row>
    <row r="139" spans="1:15" s="1" customFormat="1" ht="27.95" customHeight="1" x14ac:dyDescent="0.2">
      <c r="A139" s="36"/>
      <c r="B139" s="4"/>
      <c r="C139" s="4" t="s">
        <v>38</v>
      </c>
      <c r="D139" s="33" t="s">
        <v>185</v>
      </c>
      <c r="E139" s="56">
        <v>42319.99</v>
      </c>
      <c r="F139" s="56">
        <v>42319.99</v>
      </c>
      <c r="G139" s="56">
        <v>42319.99</v>
      </c>
      <c r="H139" s="56">
        <v>42319.99</v>
      </c>
      <c r="I139" s="56">
        <v>42319.99</v>
      </c>
      <c r="J139" s="56">
        <v>0</v>
      </c>
      <c r="K139" s="56">
        <v>0</v>
      </c>
      <c r="L139" s="13"/>
      <c r="O139" s="13"/>
    </row>
    <row r="140" spans="1:15" s="1" customFormat="1" ht="27.95" customHeight="1" x14ac:dyDescent="0.2">
      <c r="A140" s="36"/>
      <c r="B140" s="4"/>
      <c r="C140" s="4" t="s">
        <v>38</v>
      </c>
      <c r="D140" s="33" t="s">
        <v>186</v>
      </c>
      <c r="E140" s="56">
        <v>1791.76</v>
      </c>
      <c r="F140" s="56">
        <v>1791.76</v>
      </c>
      <c r="G140" s="56">
        <v>1791.76</v>
      </c>
      <c r="H140" s="56">
        <v>1791.76</v>
      </c>
      <c r="I140" s="56">
        <v>1791.76</v>
      </c>
      <c r="J140" s="56">
        <v>0</v>
      </c>
      <c r="K140" s="56">
        <v>0</v>
      </c>
      <c r="L140" s="13"/>
      <c r="O140" s="13"/>
    </row>
    <row r="141" spans="1:15" s="1" customFormat="1" ht="27.95" customHeight="1" x14ac:dyDescent="0.2">
      <c r="A141" s="36"/>
      <c r="B141" s="4"/>
      <c r="C141" s="4" t="s">
        <v>38</v>
      </c>
      <c r="D141" s="33" t="s">
        <v>187</v>
      </c>
      <c r="E141" s="56">
        <v>24052.080000000002</v>
      </c>
      <c r="F141" s="56">
        <v>24052.080000000002</v>
      </c>
      <c r="G141" s="56">
        <v>24052.080000000002</v>
      </c>
      <c r="H141" s="56">
        <v>24052.080000000002</v>
      </c>
      <c r="I141" s="56">
        <v>0</v>
      </c>
      <c r="J141" s="56">
        <v>0</v>
      </c>
      <c r="K141" s="56">
        <v>0</v>
      </c>
      <c r="L141" s="13"/>
      <c r="O141" s="13"/>
    </row>
    <row r="142" spans="1:15" s="1" customFormat="1" ht="27.95" customHeight="1" x14ac:dyDescent="0.2">
      <c r="A142" s="36"/>
      <c r="B142" s="4"/>
      <c r="C142" s="4" t="s">
        <v>38</v>
      </c>
      <c r="D142" s="33" t="s">
        <v>188</v>
      </c>
      <c r="E142" s="56">
        <v>77974.649999999994</v>
      </c>
      <c r="F142" s="56">
        <v>77974.649999999994</v>
      </c>
      <c r="G142" s="56">
        <v>77974.649999999994</v>
      </c>
      <c r="H142" s="56">
        <v>77974.649999999994</v>
      </c>
      <c r="I142" s="56">
        <v>0</v>
      </c>
      <c r="J142" s="56">
        <v>0</v>
      </c>
      <c r="K142" s="56">
        <v>0</v>
      </c>
      <c r="L142" s="13"/>
      <c r="O142" s="13"/>
    </row>
    <row r="143" spans="1:15" s="1" customFormat="1" ht="27.95" customHeight="1" x14ac:dyDescent="0.2">
      <c r="A143" s="36"/>
      <c r="B143" s="4"/>
      <c r="C143" s="4" t="s">
        <v>38</v>
      </c>
      <c r="D143" s="33" t="s">
        <v>189</v>
      </c>
      <c r="E143" s="27">
        <v>89501.89</v>
      </c>
      <c r="F143" s="27">
        <v>89501.89</v>
      </c>
      <c r="G143" s="27">
        <v>89501.89</v>
      </c>
      <c r="H143" s="27">
        <v>89501.89</v>
      </c>
      <c r="I143" s="27">
        <v>0</v>
      </c>
      <c r="J143" s="56">
        <v>0</v>
      </c>
      <c r="K143" s="56">
        <v>0</v>
      </c>
      <c r="L143" s="13"/>
      <c r="O143" s="13"/>
    </row>
    <row r="144" spans="1:15" s="1" customFormat="1" ht="27.95" customHeight="1" x14ac:dyDescent="0.2">
      <c r="A144" s="36"/>
      <c r="B144" s="4"/>
      <c r="C144" s="4" t="s">
        <v>38</v>
      </c>
      <c r="D144" s="33" t="s">
        <v>190</v>
      </c>
      <c r="E144" s="27">
        <v>10967.88</v>
      </c>
      <c r="F144" s="27">
        <v>10967.88</v>
      </c>
      <c r="G144" s="27">
        <v>10967.88</v>
      </c>
      <c r="H144" s="27">
        <v>10967.88</v>
      </c>
      <c r="I144" s="27">
        <v>0</v>
      </c>
      <c r="J144" s="56">
        <v>0</v>
      </c>
      <c r="K144" s="56">
        <v>0</v>
      </c>
      <c r="L144" s="13"/>
      <c r="O144" s="13"/>
    </row>
    <row r="145" spans="1:15" s="1" customFormat="1" ht="27.95" customHeight="1" x14ac:dyDescent="0.2">
      <c r="A145" s="36"/>
      <c r="B145" s="4"/>
      <c r="C145" s="4" t="s">
        <v>38</v>
      </c>
      <c r="D145" s="33" t="s">
        <v>191</v>
      </c>
      <c r="E145" s="32">
        <v>26665.01</v>
      </c>
      <c r="F145" s="32">
        <v>26665.01</v>
      </c>
      <c r="G145" s="32">
        <v>26665.01</v>
      </c>
      <c r="H145" s="32">
        <v>26665.01</v>
      </c>
      <c r="I145" s="32">
        <v>0</v>
      </c>
      <c r="J145" s="32">
        <v>0</v>
      </c>
      <c r="K145" s="32">
        <v>0</v>
      </c>
      <c r="L145" s="13"/>
      <c r="O145" s="13"/>
    </row>
    <row r="146" spans="1:15" s="1" customFormat="1" ht="27.95" customHeight="1" x14ac:dyDescent="0.2">
      <c r="A146" s="36"/>
      <c r="B146" s="4"/>
      <c r="C146" s="4" t="s">
        <v>38</v>
      </c>
      <c r="D146" s="33" t="s">
        <v>192</v>
      </c>
      <c r="E146" s="32">
        <v>11537.76</v>
      </c>
      <c r="F146" s="32">
        <v>11537.76</v>
      </c>
      <c r="G146" s="32">
        <v>11537.76</v>
      </c>
      <c r="H146" s="32">
        <v>11537.76</v>
      </c>
      <c r="I146" s="32">
        <v>0</v>
      </c>
      <c r="J146" s="32">
        <v>0</v>
      </c>
      <c r="K146" s="32">
        <v>0</v>
      </c>
      <c r="L146" s="13"/>
      <c r="O146" s="13"/>
    </row>
    <row r="147" spans="1:15" s="1" customFormat="1" ht="27.95" customHeight="1" x14ac:dyDescent="0.2">
      <c r="A147" s="36"/>
      <c r="B147" s="4"/>
      <c r="C147" s="4" t="s">
        <v>38</v>
      </c>
      <c r="D147" s="33" t="s">
        <v>193</v>
      </c>
      <c r="E147" s="27">
        <v>86824.05</v>
      </c>
      <c r="F147" s="27">
        <v>86824.05</v>
      </c>
      <c r="G147" s="27">
        <v>86824.05</v>
      </c>
      <c r="H147" s="27">
        <v>86824.05</v>
      </c>
      <c r="I147" s="32" t="s">
        <v>298</v>
      </c>
      <c r="J147" s="32">
        <v>0</v>
      </c>
      <c r="K147" s="32">
        <v>0</v>
      </c>
      <c r="L147" s="13"/>
      <c r="O147" s="13"/>
    </row>
    <row r="148" spans="1:15" s="1" customFormat="1" ht="27.95" customHeight="1" x14ac:dyDescent="0.2">
      <c r="A148" s="36"/>
      <c r="B148" s="4"/>
      <c r="C148" s="4" t="s">
        <v>38</v>
      </c>
      <c r="D148" s="33" t="s">
        <v>194</v>
      </c>
      <c r="E148" s="32">
        <v>82672.08</v>
      </c>
      <c r="F148" s="32">
        <v>82672.08</v>
      </c>
      <c r="G148" s="32">
        <v>82672.08</v>
      </c>
      <c r="H148" s="32">
        <v>82672.08</v>
      </c>
      <c r="I148" s="32" t="s">
        <v>299</v>
      </c>
      <c r="J148" s="32">
        <v>0</v>
      </c>
      <c r="K148" s="32">
        <v>0</v>
      </c>
      <c r="L148" s="13"/>
      <c r="O148" s="13"/>
    </row>
    <row r="149" spans="1:15" s="1" customFormat="1" ht="27.95" customHeight="1" x14ac:dyDescent="0.2">
      <c r="A149" s="36"/>
      <c r="B149" s="4"/>
      <c r="C149" s="4" t="s">
        <v>38</v>
      </c>
      <c r="D149" s="79" t="s">
        <v>84</v>
      </c>
      <c r="E149" s="27">
        <v>3523522.01</v>
      </c>
      <c r="F149" s="27">
        <v>3523522.01</v>
      </c>
      <c r="G149" s="27">
        <v>616442.46</v>
      </c>
      <c r="H149" s="27">
        <v>3518497.87</v>
      </c>
      <c r="I149" s="74">
        <v>3660123.85</v>
      </c>
      <c r="J149" s="74">
        <v>0</v>
      </c>
      <c r="K149" s="74">
        <v>0</v>
      </c>
      <c r="L149" s="13"/>
      <c r="O149" s="13"/>
    </row>
    <row r="150" spans="1:15" s="1" customFormat="1" ht="27.95" customHeight="1" x14ac:dyDescent="0.2">
      <c r="A150" s="36"/>
      <c r="B150" s="4" t="s">
        <v>62</v>
      </c>
      <c r="C150" s="4" t="s">
        <v>63</v>
      </c>
      <c r="D150" s="80"/>
      <c r="E150" s="32">
        <v>4221174.1500000004</v>
      </c>
      <c r="F150" s="32">
        <v>4221174.1500000004</v>
      </c>
      <c r="G150" s="59">
        <v>3651472.48</v>
      </c>
      <c r="H150" s="32">
        <v>3651472.48</v>
      </c>
      <c r="I150" s="75"/>
      <c r="J150" s="75"/>
      <c r="K150" s="75"/>
      <c r="L150" s="13"/>
      <c r="O150" s="13"/>
    </row>
    <row r="151" spans="1:15" s="1" customFormat="1" ht="27.95" customHeight="1" x14ac:dyDescent="0.2">
      <c r="A151" s="36"/>
      <c r="B151" s="4"/>
      <c r="C151" s="4" t="s">
        <v>38</v>
      </c>
      <c r="D151" s="79" t="s">
        <v>85</v>
      </c>
      <c r="E151" s="27">
        <v>14027350.789999999</v>
      </c>
      <c r="F151" s="27">
        <v>14027350.789999999</v>
      </c>
      <c r="G151" s="27">
        <v>4806522.37</v>
      </c>
      <c r="H151" s="27">
        <v>13988662.699999999</v>
      </c>
      <c r="I151" s="74">
        <v>833630.99</v>
      </c>
      <c r="J151" s="74">
        <v>0</v>
      </c>
      <c r="K151" s="74">
        <v>0</v>
      </c>
      <c r="L151" s="13"/>
      <c r="O151" s="13"/>
    </row>
    <row r="152" spans="1:15" s="1" customFormat="1" ht="27.95" customHeight="1" x14ac:dyDescent="0.2">
      <c r="A152" s="36"/>
      <c r="B152" s="4" t="s">
        <v>62</v>
      </c>
      <c r="C152" s="4" t="s">
        <v>63</v>
      </c>
      <c r="D152" s="80"/>
      <c r="E152" s="32">
        <v>2645375.06</v>
      </c>
      <c r="F152" s="32">
        <v>2645375.06</v>
      </c>
      <c r="G152" s="59">
        <v>247580.3</v>
      </c>
      <c r="H152" s="32">
        <v>247580.3</v>
      </c>
      <c r="I152" s="75"/>
      <c r="J152" s="75"/>
      <c r="K152" s="75"/>
      <c r="L152" s="13"/>
      <c r="O152" s="13"/>
    </row>
    <row r="153" spans="1:15" s="1" customFormat="1" ht="27.95" customHeight="1" x14ac:dyDescent="0.2">
      <c r="A153" s="36"/>
      <c r="B153" s="4"/>
      <c r="C153" s="4" t="s">
        <v>38</v>
      </c>
      <c r="D153" s="81" t="s">
        <v>86</v>
      </c>
      <c r="E153" s="27">
        <v>4171550.75</v>
      </c>
      <c r="F153" s="27">
        <v>4171550.75</v>
      </c>
      <c r="G153" s="27">
        <v>2916154.55</v>
      </c>
      <c r="H153" s="27">
        <v>4168775.52</v>
      </c>
      <c r="I153" s="70">
        <v>6585556.29</v>
      </c>
      <c r="J153" s="70">
        <v>0</v>
      </c>
      <c r="K153" s="70">
        <v>0</v>
      </c>
      <c r="L153" s="13"/>
      <c r="O153" s="13"/>
    </row>
    <row r="154" spans="1:15" s="1" customFormat="1" ht="25.5" x14ac:dyDescent="0.2">
      <c r="A154" s="36"/>
      <c r="B154" s="4" t="s">
        <v>62</v>
      </c>
      <c r="C154" s="4" t="s">
        <v>63</v>
      </c>
      <c r="D154" s="82"/>
      <c r="E154" s="27">
        <v>4389194.9400000004</v>
      </c>
      <c r="F154" s="27">
        <v>4389194.9400000004</v>
      </c>
      <c r="G154" s="61">
        <v>4182332.8</v>
      </c>
      <c r="H154" s="27">
        <v>4182332.8</v>
      </c>
      <c r="I154" s="71"/>
      <c r="J154" s="71"/>
      <c r="K154" s="71"/>
      <c r="L154" s="13"/>
      <c r="O154" s="13"/>
    </row>
    <row r="155" spans="1:15" s="1" customFormat="1" ht="27.95" customHeight="1" x14ac:dyDescent="0.2">
      <c r="A155" s="36"/>
      <c r="B155" s="4"/>
      <c r="C155" s="4" t="s">
        <v>38</v>
      </c>
      <c r="D155" s="68" t="s">
        <v>87</v>
      </c>
      <c r="E155" s="27">
        <v>2237330.94</v>
      </c>
      <c r="F155" s="27">
        <v>2237330.94</v>
      </c>
      <c r="G155" s="27">
        <v>198387.55</v>
      </c>
      <c r="H155" s="27">
        <v>2237330.94</v>
      </c>
      <c r="I155" s="70">
        <v>0</v>
      </c>
      <c r="J155" s="70">
        <v>0</v>
      </c>
      <c r="K155" s="70">
        <v>0</v>
      </c>
      <c r="L155" s="13"/>
      <c r="O155" s="13"/>
    </row>
    <row r="156" spans="1:15" s="1" customFormat="1" ht="27.95" customHeight="1" x14ac:dyDescent="0.2">
      <c r="A156" s="36"/>
      <c r="B156" s="4" t="s">
        <v>62</v>
      </c>
      <c r="C156" s="4" t="s">
        <v>63</v>
      </c>
      <c r="D156" s="69"/>
      <c r="E156" s="27">
        <v>1235641.2</v>
      </c>
      <c r="F156" s="27">
        <v>1235641.2</v>
      </c>
      <c r="G156" s="61">
        <v>939284.4</v>
      </c>
      <c r="H156" s="27">
        <v>939284.4</v>
      </c>
      <c r="I156" s="71"/>
      <c r="J156" s="71"/>
      <c r="K156" s="71"/>
      <c r="L156" s="13"/>
      <c r="O156" s="13"/>
    </row>
    <row r="157" spans="1:15" s="1" customFormat="1" ht="27.95" customHeight="1" x14ac:dyDescent="0.2">
      <c r="A157" s="36"/>
      <c r="B157" s="4"/>
      <c r="C157" s="4" t="s">
        <v>38</v>
      </c>
      <c r="D157" s="68" t="s">
        <v>88</v>
      </c>
      <c r="E157" s="27">
        <v>5313471.97</v>
      </c>
      <c r="F157" s="27">
        <v>5313471.97</v>
      </c>
      <c r="G157" s="27">
        <v>1658082.01</v>
      </c>
      <c r="H157" s="27">
        <v>5305707.68</v>
      </c>
      <c r="I157" s="70">
        <v>361351.29</v>
      </c>
      <c r="J157" s="70">
        <v>0</v>
      </c>
      <c r="K157" s="70">
        <v>0</v>
      </c>
      <c r="L157" s="13"/>
      <c r="O157" s="13"/>
    </row>
    <row r="158" spans="1:15" s="1" customFormat="1" ht="27.95" customHeight="1" x14ac:dyDescent="0.2">
      <c r="A158" s="36"/>
      <c r="B158" s="4" t="s">
        <v>62</v>
      </c>
      <c r="C158" s="4" t="s">
        <v>63</v>
      </c>
      <c r="D158" s="69"/>
      <c r="E158" s="27">
        <v>5448976.79</v>
      </c>
      <c r="F158" s="27">
        <v>5448976.79</v>
      </c>
      <c r="G158" s="61">
        <v>5149824.67</v>
      </c>
      <c r="H158" s="27">
        <v>5149824.67</v>
      </c>
      <c r="I158" s="71"/>
      <c r="J158" s="71"/>
      <c r="K158" s="71"/>
      <c r="L158" s="13"/>
      <c r="O158" s="13"/>
    </row>
    <row r="159" spans="1:15" s="1" customFormat="1" ht="27.95" customHeight="1" x14ac:dyDescent="0.2">
      <c r="A159" s="36"/>
      <c r="B159" s="4"/>
      <c r="C159" s="4" t="s">
        <v>38</v>
      </c>
      <c r="D159" s="68" t="s">
        <v>89</v>
      </c>
      <c r="E159" s="27">
        <v>4681147.79</v>
      </c>
      <c r="F159" s="27">
        <v>4681147.79</v>
      </c>
      <c r="G159" s="27">
        <v>951492.78</v>
      </c>
      <c r="H159" s="27">
        <v>2365572.54</v>
      </c>
      <c r="I159" s="70">
        <v>4722221.4000000004</v>
      </c>
      <c r="J159" s="70">
        <v>0</v>
      </c>
      <c r="K159" s="70">
        <v>0</v>
      </c>
      <c r="L159" s="13"/>
      <c r="O159" s="13"/>
    </row>
    <row r="160" spans="1:15" s="1" customFormat="1" ht="27.95" customHeight="1" x14ac:dyDescent="0.2">
      <c r="A160" s="36"/>
      <c r="B160" s="4" t="s">
        <v>62</v>
      </c>
      <c r="C160" s="4" t="s">
        <v>63</v>
      </c>
      <c r="D160" s="69"/>
      <c r="E160" s="27">
        <f>12230312.67-4681147.79</f>
        <v>7549164.8799999999</v>
      </c>
      <c r="F160" s="27">
        <f>12230312.67-4681147.79</f>
        <v>7549164.8799999999</v>
      </c>
      <c r="G160" s="27">
        <v>0</v>
      </c>
      <c r="H160" s="27">
        <v>0</v>
      </c>
      <c r="I160" s="71"/>
      <c r="J160" s="71"/>
      <c r="K160" s="71"/>
      <c r="L160" s="13"/>
      <c r="O160" s="13"/>
    </row>
    <row r="161" spans="1:16" s="1" customFormat="1" ht="27.95" customHeight="1" x14ac:dyDescent="0.2">
      <c r="A161" s="36"/>
      <c r="B161" s="4"/>
      <c r="C161" s="4" t="s">
        <v>38</v>
      </c>
      <c r="D161" s="68" t="s">
        <v>90</v>
      </c>
      <c r="E161" s="27">
        <v>9469940.3800000008</v>
      </c>
      <c r="F161" s="27">
        <v>9469940.3800000008</v>
      </c>
      <c r="G161" s="27">
        <v>3022895.08</v>
      </c>
      <c r="H161" s="27">
        <v>4271559.84</v>
      </c>
      <c r="I161" s="70">
        <v>1829644.19</v>
      </c>
      <c r="J161" s="72">
        <v>0</v>
      </c>
      <c r="K161" s="72">
        <v>0</v>
      </c>
      <c r="L161" s="13"/>
      <c r="O161" s="13"/>
    </row>
    <row r="162" spans="1:16" s="1" customFormat="1" ht="27.95" customHeight="1" x14ac:dyDescent="0.2">
      <c r="A162" s="36"/>
      <c r="B162" s="4" t="s">
        <v>62</v>
      </c>
      <c r="C162" s="4" t="s">
        <v>63</v>
      </c>
      <c r="D162" s="69"/>
      <c r="E162" s="53">
        <v>10465127.289999999</v>
      </c>
      <c r="F162" s="53">
        <v>10465127.289999999</v>
      </c>
      <c r="G162" s="53">
        <v>1691366.26</v>
      </c>
      <c r="H162" s="53">
        <v>1691366.26</v>
      </c>
      <c r="I162" s="71"/>
      <c r="J162" s="73"/>
      <c r="K162" s="73"/>
      <c r="L162" s="13"/>
      <c r="O162" s="13"/>
    </row>
    <row r="163" spans="1:16" s="1" customFormat="1" ht="27.95" customHeight="1" x14ac:dyDescent="0.2">
      <c r="A163" s="36"/>
      <c r="B163" s="4"/>
      <c r="C163" s="4" t="s">
        <v>38</v>
      </c>
      <c r="D163" s="68" t="s">
        <v>91</v>
      </c>
      <c r="E163" s="27">
        <v>9367749.0399999991</v>
      </c>
      <c r="F163" s="27">
        <v>9367749.0399999991</v>
      </c>
      <c r="G163" s="27">
        <v>7157435.2699999996</v>
      </c>
      <c r="H163" s="27">
        <v>7157435.2699999996</v>
      </c>
      <c r="I163" s="70">
        <v>7388600.6500000004</v>
      </c>
      <c r="J163" s="72">
        <v>0</v>
      </c>
      <c r="K163" s="72">
        <v>0</v>
      </c>
      <c r="L163" s="13"/>
      <c r="O163" s="13"/>
    </row>
    <row r="164" spans="1:16" s="1" customFormat="1" ht="27.95" customHeight="1" x14ac:dyDescent="0.2">
      <c r="A164" s="36"/>
      <c r="B164" s="4" t="s">
        <v>62</v>
      </c>
      <c r="C164" s="4" t="s">
        <v>63</v>
      </c>
      <c r="D164" s="69"/>
      <c r="E164" s="27">
        <f>12842118.02-9367749.04</f>
        <v>3474368.9800000004</v>
      </c>
      <c r="F164" s="27">
        <f>12842118.02-9367749.04</f>
        <v>3474368.9800000004</v>
      </c>
      <c r="G164" s="27">
        <v>0</v>
      </c>
      <c r="H164" s="27">
        <v>0</v>
      </c>
      <c r="I164" s="71"/>
      <c r="J164" s="73"/>
      <c r="K164" s="73"/>
      <c r="L164" s="13"/>
      <c r="O164" s="13"/>
    </row>
    <row r="165" spans="1:16" s="1" customFormat="1" ht="27.95" customHeight="1" x14ac:dyDescent="0.2">
      <c r="A165" s="36"/>
      <c r="B165" s="4" t="s">
        <v>62</v>
      </c>
      <c r="C165" s="4" t="s">
        <v>63</v>
      </c>
      <c r="D165" s="33" t="s">
        <v>82</v>
      </c>
      <c r="E165" s="56">
        <v>2675691.8199999998</v>
      </c>
      <c r="F165" s="56">
        <v>1911208.44</v>
      </c>
      <c r="G165" s="56">
        <v>1853846.9</v>
      </c>
      <c r="H165" s="56">
        <v>1853846.9</v>
      </c>
      <c r="I165" s="32">
        <v>1509088.3</v>
      </c>
      <c r="J165" s="56">
        <v>0</v>
      </c>
      <c r="K165" s="56">
        <v>0</v>
      </c>
      <c r="L165" s="13"/>
      <c r="O165" s="13"/>
    </row>
    <row r="166" spans="1:16" s="2" customFormat="1" ht="27.95" customHeight="1" x14ac:dyDescent="0.2">
      <c r="A166" s="62"/>
      <c r="B166" s="65" t="s">
        <v>62</v>
      </c>
      <c r="C166" s="65" t="s">
        <v>63</v>
      </c>
      <c r="D166" s="65" t="s">
        <v>300</v>
      </c>
      <c r="E166" s="66">
        <v>2293450.13</v>
      </c>
      <c r="F166" s="66">
        <v>2293450.13</v>
      </c>
      <c r="G166" s="66">
        <v>0</v>
      </c>
      <c r="H166" s="66">
        <v>0</v>
      </c>
      <c r="I166" s="67">
        <v>723387.23</v>
      </c>
      <c r="J166" s="66"/>
      <c r="K166" s="66"/>
      <c r="L166" s="14"/>
      <c r="O166" s="14"/>
    </row>
    <row r="167" spans="1:16" s="1" customFormat="1" ht="27.95" customHeight="1" x14ac:dyDescent="0.2">
      <c r="A167" s="36"/>
      <c r="B167" s="4" t="s">
        <v>62</v>
      </c>
      <c r="C167" s="4" t="s">
        <v>63</v>
      </c>
      <c r="D167" s="33" t="s">
        <v>83</v>
      </c>
      <c r="E167" s="56">
        <v>344017.52</v>
      </c>
      <c r="F167" s="56">
        <v>344017.52</v>
      </c>
      <c r="G167" s="56">
        <v>252103.71</v>
      </c>
      <c r="H167" s="56">
        <v>252103.71</v>
      </c>
      <c r="I167" s="32">
        <v>454631.38</v>
      </c>
      <c r="J167" s="56">
        <v>0</v>
      </c>
      <c r="K167" s="56">
        <v>0</v>
      </c>
      <c r="L167" s="13"/>
      <c r="O167" s="13"/>
    </row>
    <row r="168" spans="1:16" s="1" customFormat="1" ht="27.95" customHeight="1" x14ac:dyDescent="0.2">
      <c r="A168" s="36"/>
      <c r="B168" s="4" t="s">
        <v>200</v>
      </c>
      <c r="C168" s="4" t="s">
        <v>49</v>
      </c>
      <c r="D168" s="33" t="s">
        <v>196</v>
      </c>
      <c r="E168" s="32">
        <v>2663573.88</v>
      </c>
      <c r="F168" s="32">
        <v>473647.5413099741</v>
      </c>
      <c r="G168" s="32">
        <v>0</v>
      </c>
      <c r="H168" s="32">
        <f>485738.51+570618.4+494638.82+206634.75</f>
        <v>1757630.4800000002</v>
      </c>
      <c r="I168" s="32">
        <f>826732.5+778631.7+251927.94</f>
        <v>1857292.14</v>
      </c>
      <c r="J168" s="32">
        <v>0</v>
      </c>
      <c r="K168" s="32">
        <v>0</v>
      </c>
      <c r="L168" s="13"/>
      <c r="O168" s="13"/>
    </row>
    <row r="169" spans="1:16" s="1" customFormat="1" ht="27.95" customHeight="1" x14ac:dyDescent="0.2">
      <c r="A169" s="36"/>
      <c r="B169" s="4" t="s">
        <v>60</v>
      </c>
      <c r="C169" s="4" t="s">
        <v>199</v>
      </c>
      <c r="D169" s="33" t="s">
        <v>197</v>
      </c>
      <c r="E169" s="32">
        <v>3243254.4</v>
      </c>
      <c r="F169" s="32">
        <v>2730000</v>
      </c>
      <c r="G169" s="32">
        <v>0</v>
      </c>
      <c r="H169" s="32">
        <v>0</v>
      </c>
      <c r="I169" s="32">
        <v>1009467.25</v>
      </c>
      <c r="J169" s="32">
        <v>0</v>
      </c>
      <c r="K169" s="32">
        <v>0</v>
      </c>
      <c r="L169" s="13"/>
      <c r="O169" s="13"/>
    </row>
    <row r="170" spans="1:16" s="1" customFormat="1" ht="27.95" customHeight="1" x14ac:dyDescent="0.2">
      <c r="A170" s="36"/>
      <c r="B170" s="4" t="s">
        <v>200</v>
      </c>
      <c r="C170" s="4" t="s">
        <v>49</v>
      </c>
      <c r="D170" s="33" t="s">
        <v>195</v>
      </c>
      <c r="E170" s="32">
        <v>698211.74199999997</v>
      </c>
      <c r="F170" s="32">
        <v>698211.74</v>
      </c>
      <c r="G170" s="32">
        <v>204070.88</v>
      </c>
      <c r="H170" s="34">
        <v>204070.88</v>
      </c>
      <c r="I170" s="32">
        <v>525983.18000000005</v>
      </c>
      <c r="J170" s="32">
        <v>100211.76</v>
      </c>
      <c r="K170" s="32">
        <v>0</v>
      </c>
      <c r="L170" s="13"/>
      <c r="O170" s="13"/>
    </row>
    <row r="171" spans="1:16" s="10" customFormat="1" ht="40.5" customHeight="1" x14ac:dyDescent="0.2">
      <c r="A171" s="36"/>
      <c r="B171" s="4" t="s">
        <v>202</v>
      </c>
      <c r="C171" s="4" t="s">
        <v>201</v>
      </c>
      <c r="D171" s="4" t="s">
        <v>13</v>
      </c>
      <c r="E171" s="32">
        <v>366400</v>
      </c>
      <c r="F171" s="32">
        <v>366400</v>
      </c>
      <c r="G171" s="59">
        <v>343118.33</v>
      </c>
      <c r="H171" s="32">
        <v>694673.47</v>
      </c>
      <c r="I171" s="32">
        <v>326591.98</v>
      </c>
      <c r="J171" s="56">
        <v>0</v>
      </c>
      <c r="K171" s="56">
        <v>0</v>
      </c>
      <c r="L171" s="15"/>
      <c r="O171" s="15"/>
    </row>
    <row r="172" spans="1:16" s="10" customFormat="1" ht="27.95" customHeight="1" x14ac:dyDescent="0.2">
      <c r="A172" s="37"/>
      <c r="B172" s="4" t="s">
        <v>47</v>
      </c>
      <c r="C172" s="4" t="s">
        <v>198</v>
      </c>
      <c r="D172" s="4" t="s">
        <v>14</v>
      </c>
      <c r="E172" s="32">
        <v>366715</v>
      </c>
      <c r="F172" s="32">
        <v>354715</v>
      </c>
      <c r="G172" s="59">
        <v>65564.320000000007</v>
      </c>
      <c r="H172" s="32">
        <v>0</v>
      </c>
      <c r="I172" s="32">
        <v>79472.41</v>
      </c>
      <c r="J172" s="56">
        <v>0</v>
      </c>
      <c r="K172" s="56">
        <v>0</v>
      </c>
      <c r="L172" s="15"/>
      <c r="O172" s="15"/>
    </row>
    <row r="173" spans="1:16" s="2" customFormat="1" ht="27.95" customHeight="1" x14ac:dyDescent="0.2">
      <c r="A173" s="76" t="s">
        <v>272</v>
      </c>
      <c r="B173" s="77"/>
      <c r="C173" s="77"/>
      <c r="D173" s="77"/>
      <c r="E173" s="77"/>
      <c r="F173" s="77"/>
      <c r="G173" s="77"/>
      <c r="H173" s="77"/>
      <c r="I173" s="77"/>
      <c r="J173" s="77"/>
      <c r="K173" s="78"/>
      <c r="L173" s="14"/>
      <c r="O173" s="14"/>
      <c r="P173" s="23"/>
    </row>
    <row r="174" spans="1:16" s="1" customFormat="1" ht="27.95" customHeight="1" x14ac:dyDescent="0.2">
      <c r="A174" s="4"/>
      <c r="B174" s="4"/>
      <c r="C174" s="4" t="s">
        <v>38</v>
      </c>
      <c r="D174" s="29" t="s">
        <v>216</v>
      </c>
      <c r="E174" s="39">
        <v>688979.36160329147</v>
      </c>
      <c r="F174" s="39">
        <v>688979.36160329147</v>
      </c>
      <c r="G174" s="39">
        <v>688979.36160329147</v>
      </c>
      <c r="H174" s="39">
        <v>688979.36655119783</v>
      </c>
      <c r="I174" s="39">
        <v>135713.91</v>
      </c>
      <c r="J174" s="39">
        <v>0</v>
      </c>
      <c r="K174" s="39">
        <v>0</v>
      </c>
      <c r="L174" s="13"/>
      <c r="O174" s="13"/>
    </row>
    <row r="175" spans="1:16" s="1" customFormat="1" ht="27.95" customHeight="1" x14ac:dyDescent="0.2">
      <c r="A175" s="4"/>
      <c r="B175" s="4"/>
      <c r="C175" s="4" t="s">
        <v>38</v>
      </c>
      <c r="D175" s="29" t="s">
        <v>217</v>
      </c>
      <c r="E175" s="39">
        <v>5232794.4959851354</v>
      </c>
      <c r="F175" s="39">
        <v>5232794.4959851354</v>
      </c>
      <c r="G175" s="39">
        <f>3924595.87232066+1308198.62</f>
        <v>5232794.4923206605</v>
      </c>
      <c r="H175" s="39">
        <f>3924595.87232066+1308198.62</f>
        <v>5232794.4923206605</v>
      </c>
      <c r="I175" s="39">
        <v>0</v>
      </c>
      <c r="J175" s="39">
        <v>0</v>
      </c>
      <c r="K175" s="39">
        <v>0</v>
      </c>
      <c r="L175" s="13"/>
      <c r="O175" s="13"/>
    </row>
    <row r="176" spans="1:16" s="1" customFormat="1" ht="27.95" customHeight="1" x14ac:dyDescent="0.2">
      <c r="A176" s="4"/>
      <c r="B176" s="4"/>
      <c r="C176" s="4" t="s">
        <v>38</v>
      </c>
      <c r="D176" s="29" t="s">
        <v>257</v>
      </c>
      <c r="E176" s="39">
        <v>246706.81531621207</v>
      </c>
      <c r="F176" s="39">
        <v>246706.81531621207</v>
      </c>
      <c r="G176" s="39">
        <v>246706.81531621207</v>
      </c>
      <c r="H176" s="39">
        <v>246706.81531621207</v>
      </c>
      <c r="I176" s="39">
        <v>0</v>
      </c>
      <c r="J176" s="39">
        <v>0</v>
      </c>
      <c r="K176" s="39">
        <v>0</v>
      </c>
      <c r="L176" s="13"/>
      <c r="O176" s="13"/>
    </row>
    <row r="177" spans="1:15" s="1" customFormat="1" ht="27.95" customHeight="1" x14ac:dyDescent="0.2">
      <c r="A177" s="4"/>
      <c r="B177" s="4"/>
      <c r="C177" s="4" t="s">
        <v>38</v>
      </c>
      <c r="D177" s="29" t="s">
        <v>218</v>
      </c>
      <c r="E177" s="39">
        <v>1470450.9270688167</v>
      </c>
      <c r="F177" s="39">
        <v>1470450.9270688167</v>
      </c>
      <c r="G177" s="39">
        <f>956885.91+513565.02</f>
        <v>1470450.9300000002</v>
      </c>
      <c r="H177" s="39">
        <f>956885.91+513565.02</f>
        <v>1470450.9300000002</v>
      </c>
      <c r="I177" s="39">
        <v>420641.16</v>
      </c>
      <c r="J177" s="39">
        <v>0</v>
      </c>
      <c r="K177" s="39">
        <v>0</v>
      </c>
      <c r="L177" s="13"/>
      <c r="O177" s="13"/>
    </row>
    <row r="178" spans="1:15" s="1" customFormat="1" ht="27.95" customHeight="1" x14ac:dyDescent="0.2">
      <c r="A178" s="4"/>
      <c r="B178" s="4"/>
      <c r="C178" s="4" t="s">
        <v>38</v>
      </c>
      <c r="D178" s="29" t="s">
        <v>219</v>
      </c>
      <c r="E178" s="39">
        <v>1525975.5126418474</v>
      </c>
      <c r="F178" s="39">
        <v>1525975.5126418474</v>
      </c>
      <c r="G178" s="39">
        <v>1174727.5852020704</v>
      </c>
      <c r="H178" s="39">
        <v>1174727.5852020704</v>
      </c>
      <c r="I178" s="39">
        <v>230251.16</v>
      </c>
      <c r="J178" s="39">
        <v>351247.92</v>
      </c>
      <c r="K178" s="39">
        <v>0</v>
      </c>
      <c r="L178" s="13"/>
      <c r="O178" s="13"/>
    </row>
    <row r="179" spans="1:15" s="1" customFormat="1" ht="27.95" customHeight="1" x14ac:dyDescent="0.2">
      <c r="A179" s="4"/>
      <c r="B179" s="4"/>
      <c r="C179" s="4" t="s">
        <v>38</v>
      </c>
      <c r="D179" s="29" t="s">
        <v>220</v>
      </c>
      <c r="E179" s="39">
        <v>869113.74344681134</v>
      </c>
      <c r="F179" s="39">
        <v>869113.74344681134</v>
      </c>
      <c r="G179" s="39">
        <v>532180.37</v>
      </c>
      <c r="H179" s="39">
        <v>532180.37</v>
      </c>
      <c r="I179" s="39">
        <v>532180.37</v>
      </c>
      <c r="J179" s="39">
        <v>336933.37</v>
      </c>
      <c r="K179" s="39">
        <v>0</v>
      </c>
      <c r="L179" s="13"/>
      <c r="O179" s="13"/>
    </row>
    <row r="180" spans="1:15" s="1" customFormat="1" ht="27.95" customHeight="1" x14ac:dyDescent="0.2">
      <c r="A180" s="4"/>
      <c r="B180" s="4"/>
      <c r="C180" s="4" t="s">
        <v>38</v>
      </c>
      <c r="D180" s="29" t="s">
        <v>221</v>
      </c>
      <c r="E180" s="39">
        <v>127596.81</v>
      </c>
      <c r="F180" s="39">
        <v>127596.81</v>
      </c>
      <c r="G180" s="39">
        <v>125837.9</v>
      </c>
      <c r="H180" s="39">
        <v>125837.9</v>
      </c>
      <c r="I180" s="39">
        <v>125837.9</v>
      </c>
      <c r="J180" s="39">
        <v>0</v>
      </c>
      <c r="K180" s="39">
        <v>0</v>
      </c>
      <c r="L180" s="13"/>
      <c r="O180" s="13"/>
    </row>
    <row r="181" spans="1:15" s="1" customFormat="1" ht="27.95" customHeight="1" x14ac:dyDescent="0.2">
      <c r="A181" s="4"/>
      <c r="B181" s="4"/>
      <c r="C181" s="4" t="s">
        <v>38</v>
      </c>
      <c r="D181" s="29" t="s">
        <v>222</v>
      </c>
      <c r="E181" s="39">
        <v>5096555.8431216404</v>
      </c>
      <c r="F181" s="39">
        <v>5096555.8431216404</v>
      </c>
      <c r="G181" s="39">
        <v>1627750.55</v>
      </c>
      <c r="H181" s="39">
        <v>1627750.55</v>
      </c>
      <c r="I181" s="39">
        <v>1627750.55</v>
      </c>
      <c r="J181" s="39">
        <v>3468805.29</v>
      </c>
      <c r="K181" s="39">
        <v>0</v>
      </c>
      <c r="L181" s="13"/>
      <c r="O181" s="13"/>
    </row>
    <row r="182" spans="1:15" s="1" customFormat="1" ht="27.95" customHeight="1" x14ac:dyDescent="0.2">
      <c r="A182" s="4"/>
      <c r="B182" s="4"/>
      <c r="C182" s="4" t="s">
        <v>38</v>
      </c>
      <c r="D182" s="29" t="s">
        <v>223</v>
      </c>
      <c r="E182" s="39">
        <v>32667.646160992765</v>
      </c>
      <c r="F182" s="39">
        <v>32667.646160992765</v>
      </c>
      <c r="G182" s="39">
        <v>32667.65</v>
      </c>
      <c r="H182" s="39">
        <v>32667.65</v>
      </c>
      <c r="I182" s="39">
        <v>0</v>
      </c>
      <c r="J182" s="39">
        <v>0</v>
      </c>
      <c r="K182" s="39">
        <v>0</v>
      </c>
      <c r="L182" s="13"/>
      <c r="O182" s="13"/>
    </row>
    <row r="183" spans="1:15" s="1" customFormat="1" ht="27.95" customHeight="1" x14ac:dyDescent="0.2">
      <c r="A183" s="4"/>
      <c r="B183" s="4"/>
      <c r="C183" s="4" t="s">
        <v>38</v>
      </c>
      <c r="D183" s="29" t="s">
        <v>224</v>
      </c>
      <c r="E183" s="39">
        <v>22828.081491804365</v>
      </c>
      <c r="F183" s="39">
        <v>22828.081491804365</v>
      </c>
      <c r="G183" s="39">
        <v>22828</v>
      </c>
      <c r="H183" s="39">
        <v>22828</v>
      </c>
      <c r="I183" s="39">
        <v>0</v>
      </c>
      <c r="J183" s="39">
        <v>0</v>
      </c>
      <c r="K183" s="39">
        <v>0</v>
      </c>
      <c r="L183" s="13"/>
      <c r="O183" s="13"/>
    </row>
    <row r="184" spans="1:15" s="1" customFormat="1" ht="27.95" customHeight="1" x14ac:dyDescent="0.2">
      <c r="A184" s="4"/>
      <c r="B184" s="4"/>
      <c r="C184" s="4" t="s">
        <v>38</v>
      </c>
      <c r="D184" s="29" t="s">
        <v>208</v>
      </c>
      <c r="E184" s="39">
        <v>21927.466985201405</v>
      </c>
      <c r="F184" s="39">
        <v>21927.466985201405</v>
      </c>
      <c r="G184" s="39">
        <v>16861.439999999999</v>
      </c>
      <c r="H184" s="39">
        <v>16861.439999999999</v>
      </c>
      <c r="I184" s="39">
        <v>0</v>
      </c>
      <c r="J184" s="39">
        <v>0</v>
      </c>
      <c r="K184" s="39">
        <v>0</v>
      </c>
      <c r="L184" s="13"/>
      <c r="O184" s="13"/>
    </row>
    <row r="185" spans="1:15" s="1" customFormat="1" ht="27.95" customHeight="1" x14ac:dyDescent="0.2">
      <c r="A185" s="4"/>
      <c r="B185" s="4"/>
      <c r="C185" s="4" t="s">
        <v>38</v>
      </c>
      <c r="D185" s="29" t="s">
        <v>209</v>
      </c>
      <c r="E185" s="39">
        <v>11613.25</v>
      </c>
      <c r="F185" s="39">
        <v>11613.24573627978</v>
      </c>
      <c r="G185" s="39">
        <v>11605.23</v>
      </c>
      <c r="H185" s="39">
        <v>11605.23</v>
      </c>
      <c r="I185" s="39">
        <v>0</v>
      </c>
      <c r="J185" s="39">
        <v>0</v>
      </c>
      <c r="K185" s="39">
        <v>0</v>
      </c>
      <c r="L185" s="13"/>
      <c r="O185" s="13"/>
    </row>
    <row r="186" spans="1:15" s="1" customFormat="1" ht="27.95" customHeight="1" x14ac:dyDescent="0.2">
      <c r="A186" s="4"/>
      <c r="B186" s="4"/>
      <c r="C186" s="4" t="s">
        <v>38</v>
      </c>
      <c r="D186" s="29" t="s">
        <v>210</v>
      </c>
      <c r="E186" s="39">
        <v>4968.8100000000004</v>
      </c>
      <c r="F186" s="39">
        <v>4968.8101400225623</v>
      </c>
      <c r="G186" s="39">
        <v>4934.63</v>
      </c>
      <c r="H186" s="39">
        <v>4934.63</v>
      </c>
      <c r="I186" s="39">
        <v>0</v>
      </c>
      <c r="J186" s="39">
        <v>0</v>
      </c>
      <c r="K186" s="39">
        <v>0</v>
      </c>
      <c r="L186" s="13"/>
      <c r="O186" s="13"/>
    </row>
    <row r="187" spans="1:15" s="1" customFormat="1" ht="27.95" customHeight="1" x14ac:dyDescent="0.2">
      <c r="A187" s="4"/>
      <c r="B187" s="4"/>
      <c r="C187" s="4" t="s">
        <v>38</v>
      </c>
      <c r="D187" s="29" t="s">
        <v>211</v>
      </c>
      <c r="E187" s="39">
        <v>28969.208308447804</v>
      </c>
      <c r="F187" s="39">
        <v>28969.208308447804</v>
      </c>
      <c r="G187" s="39">
        <v>28969.21</v>
      </c>
      <c r="H187" s="39">
        <v>28969.21</v>
      </c>
      <c r="I187" s="39">
        <v>0</v>
      </c>
      <c r="J187" s="39">
        <v>0</v>
      </c>
      <c r="K187" s="39">
        <v>0</v>
      </c>
      <c r="L187" s="13"/>
      <c r="O187" s="13"/>
    </row>
    <row r="188" spans="1:15" s="1" customFormat="1" ht="27.95" customHeight="1" x14ac:dyDescent="0.2">
      <c r="A188" s="4"/>
      <c r="B188" s="4"/>
      <c r="C188" s="4" t="s">
        <v>38</v>
      </c>
      <c r="D188" s="29" t="s">
        <v>212</v>
      </c>
      <c r="E188" s="39">
        <v>27043.018116663345</v>
      </c>
      <c r="F188" s="39">
        <v>27043.018116663345</v>
      </c>
      <c r="G188" s="39">
        <v>27043.02</v>
      </c>
      <c r="H188" s="39">
        <v>27043.02</v>
      </c>
      <c r="I188" s="39">
        <v>0</v>
      </c>
      <c r="J188" s="39">
        <v>0</v>
      </c>
      <c r="K188" s="39">
        <v>0</v>
      </c>
      <c r="L188" s="13"/>
      <c r="O188" s="13"/>
    </row>
    <row r="189" spans="1:15" s="1" customFormat="1" ht="27.95" customHeight="1" x14ac:dyDescent="0.2">
      <c r="A189" s="4"/>
      <c r="B189" s="4"/>
      <c r="C189" s="4" t="s">
        <v>38</v>
      </c>
      <c r="D189" s="29" t="s">
        <v>213</v>
      </c>
      <c r="E189" s="39">
        <v>4910.74</v>
      </c>
      <c r="F189" s="39">
        <v>4910.7439113411638</v>
      </c>
      <c r="G189" s="39">
        <v>4910.74</v>
      </c>
      <c r="H189" s="39">
        <v>4910.74</v>
      </c>
      <c r="I189" s="39">
        <v>0</v>
      </c>
      <c r="J189" s="39">
        <v>0</v>
      </c>
      <c r="K189" s="39">
        <v>0</v>
      </c>
      <c r="L189" s="13"/>
      <c r="O189" s="13"/>
    </row>
    <row r="190" spans="1:15" s="1" customFormat="1" ht="27.95" customHeight="1" x14ac:dyDescent="0.2">
      <c r="A190" s="4"/>
      <c r="B190" s="4"/>
      <c r="C190" s="4" t="s">
        <v>38</v>
      </c>
      <c r="D190" s="29" t="s">
        <v>214</v>
      </c>
      <c r="E190" s="39">
        <v>72202.517751675623</v>
      </c>
      <c r="F190" s="39">
        <v>72202.517751675623</v>
      </c>
      <c r="G190" s="39">
        <v>72202.517751675623</v>
      </c>
      <c r="H190" s="39">
        <v>72202.517751675623</v>
      </c>
      <c r="I190" s="39">
        <v>0</v>
      </c>
      <c r="J190" s="39">
        <v>0</v>
      </c>
      <c r="K190" s="39">
        <v>0</v>
      </c>
      <c r="L190" s="13"/>
      <c r="O190" s="13"/>
    </row>
    <row r="191" spans="1:15" s="1" customFormat="1" ht="27.95" customHeight="1" x14ac:dyDescent="0.2">
      <c r="A191" s="4"/>
      <c r="B191" s="4"/>
      <c r="C191" s="4" t="s">
        <v>38</v>
      </c>
      <c r="D191" s="29" t="s">
        <v>215</v>
      </c>
      <c r="E191" s="39">
        <v>1595616.231999469</v>
      </c>
      <c r="F191" s="39">
        <v>1595616.231999469</v>
      </c>
      <c r="G191" s="39">
        <v>1524747.49</v>
      </c>
      <c r="H191" s="39">
        <v>1524747.49</v>
      </c>
      <c r="I191" s="39">
        <v>9494.3675758178997</v>
      </c>
      <c r="J191" s="39">
        <v>0</v>
      </c>
      <c r="K191" s="39">
        <v>0</v>
      </c>
      <c r="L191" s="13"/>
      <c r="O191" s="13"/>
    </row>
    <row r="192" spans="1:15" s="1" customFormat="1" ht="27.95" customHeight="1" x14ac:dyDescent="0.2">
      <c r="A192" s="4"/>
      <c r="B192" s="4"/>
      <c r="C192" s="4" t="s">
        <v>38</v>
      </c>
      <c r="D192" s="4" t="s">
        <v>278</v>
      </c>
      <c r="E192" s="27">
        <v>680.20439312495853</v>
      </c>
      <c r="F192" s="27">
        <v>680.20439312495853</v>
      </c>
      <c r="G192" s="27">
        <v>680.20439312495853</v>
      </c>
      <c r="H192" s="27">
        <v>680.20439312495853</v>
      </c>
      <c r="I192" s="27">
        <v>0</v>
      </c>
      <c r="J192" s="27">
        <v>0</v>
      </c>
      <c r="K192" s="27">
        <v>0</v>
      </c>
      <c r="L192" s="13"/>
      <c r="O192" s="13"/>
    </row>
    <row r="193" spans="1:15" s="1" customFormat="1" ht="27.95" customHeight="1" x14ac:dyDescent="0.2">
      <c r="A193" s="4"/>
      <c r="B193" s="4"/>
      <c r="C193" s="4" t="s">
        <v>38</v>
      </c>
      <c r="D193" s="30" t="s">
        <v>279</v>
      </c>
      <c r="E193" s="27">
        <v>630.42999999999995</v>
      </c>
      <c r="F193" s="27">
        <v>630.42999999999995</v>
      </c>
      <c r="G193" s="27">
        <v>630.42999999999995</v>
      </c>
      <c r="H193" s="27">
        <v>630.42999999999995</v>
      </c>
      <c r="I193" s="27">
        <v>0</v>
      </c>
      <c r="J193" s="27">
        <v>0</v>
      </c>
      <c r="K193" s="27">
        <v>0</v>
      </c>
      <c r="L193" s="13"/>
      <c r="O193" s="13"/>
    </row>
    <row r="194" spans="1:15" s="1" customFormat="1" ht="27.95" customHeight="1" x14ac:dyDescent="0.2">
      <c r="A194" s="4"/>
      <c r="B194" s="4"/>
      <c r="C194" s="4" t="s">
        <v>38</v>
      </c>
      <c r="D194" s="30" t="s">
        <v>280</v>
      </c>
      <c r="E194" s="27">
        <v>472.83</v>
      </c>
      <c r="F194" s="27">
        <v>472.83</v>
      </c>
      <c r="G194" s="27">
        <v>472.83</v>
      </c>
      <c r="H194" s="27">
        <v>472.83</v>
      </c>
      <c r="I194" s="27">
        <v>0</v>
      </c>
      <c r="J194" s="27">
        <v>0</v>
      </c>
      <c r="K194" s="27">
        <v>0</v>
      </c>
      <c r="L194" s="13"/>
      <c r="O194" s="13"/>
    </row>
    <row r="195" spans="1:15" s="1" customFormat="1" ht="27.95" customHeight="1" x14ac:dyDescent="0.2">
      <c r="A195" s="4"/>
      <c r="B195" s="4"/>
      <c r="C195" s="4" t="s">
        <v>38</v>
      </c>
      <c r="D195" s="30" t="s">
        <v>281</v>
      </c>
      <c r="E195" s="27">
        <v>796.34</v>
      </c>
      <c r="F195" s="27">
        <v>796.34</v>
      </c>
      <c r="G195" s="27">
        <v>796.34</v>
      </c>
      <c r="H195" s="27">
        <v>796.34</v>
      </c>
      <c r="I195" s="27">
        <v>0</v>
      </c>
      <c r="J195" s="27">
        <v>0</v>
      </c>
      <c r="K195" s="27">
        <v>0</v>
      </c>
      <c r="L195" s="13"/>
      <c r="O195" s="13"/>
    </row>
    <row r="196" spans="1:15" s="1" customFormat="1" ht="27.95" customHeight="1" x14ac:dyDescent="0.2">
      <c r="A196" s="4"/>
      <c r="B196" s="4"/>
      <c r="C196" s="4" t="s">
        <v>38</v>
      </c>
      <c r="D196" s="30" t="s">
        <v>282</v>
      </c>
      <c r="E196" s="27">
        <v>995.42</v>
      </c>
      <c r="F196" s="27">
        <v>995.42</v>
      </c>
      <c r="G196" s="27">
        <v>995.42</v>
      </c>
      <c r="H196" s="27">
        <v>995.42</v>
      </c>
      <c r="I196" s="27">
        <v>0</v>
      </c>
      <c r="J196" s="27">
        <v>0</v>
      </c>
      <c r="K196" s="27">
        <v>0</v>
      </c>
      <c r="L196" s="13"/>
      <c r="O196" s="13"/>
    </row>
    <row r="197" spans="1:15" s="1" customFormat="1" ht="27.95" customHeight="1" x14ac:dyDescent="0.2">
      <c r="A197" s="4"/>
      <c r="B197" s="4"/>
      <c r="C197" s="4" t="s">
        <v>38</v>
      </c>
      <c r="D197" s="30" t="s">
        <v>283</v>
      </c>
      <c r="E197" s="27">
        <v>132.72</v>
      </c>
      <c r="F197" s="27">
        <v>132.72</v>
      </c>
      <c r="G197" s="27">
        <v>106.18</v>
      </c>
      <c r="H197" s="27">
        <v>106.18</v>
      </c>
      <c r="I197" s="27">
        <v>0</v>
      </c>
      <c r="J197" s="27">
        <v>0</v>
      </c>
      <c r="K197" s="27">
        <v>0</v>
      </c>
      <c r="L197" s="13"/>
      <c r="O197" s="13"/>
    </row>
    <row r="198" spans="1:15" s="1" customFormat="1" ht="27.95" customHeight="1" x14ac:dyDescent="0.2">
      <c r="A198" s="4"/>
      <c r="B198" s="4"/>
      <c r="C198" s="4" t="s">
        <v>38</v>
      </c>
      <c r="D198" s="30" t="s">
        <v>284</v>
      </c>
      <c r="E198" s="27">
        <v>479.46</v>
      </c>
      <c r="F198" s="27">
        <v>479.46</v>
      </c>
      <c r="G198" s="27">
        <v>479.46</v>
      </c>
      <c r="H198" s="27">
        <v>479.46</v>
      </c>
      <c r="I198" s="27">
        <v>0</v>
      </c>
      <c r="J198" s="27">
        <v>0</v>
      </c>
      <c r="K198" s="27">
        <v>0</v>
      </c>
      <c r="L198" s="13"/>
      <c r="O198" s="13"/>
    </row>
    <row r="199" spans="1:15" s="1" customFormat="1" ht="27.95" customHeight="1" x14ac:dyDescent="0.2">
      <c r="A199" s="4"/>
      <c r="B199" s="4"/>
      <c r="C199" s="4" t="s">
        <v>38</v>
      </c>
      <c r="D199" s="30" t="s">
        <v>285</v>
      </c>
      <c r="E199" s="27">
        <v>1493.13</v>
      </c>
      <c r="F199" s="27">
        <v>1493.13</v>
      </c>
      <c r="G199" s="27">
        <v>1493.13</v>
      </c>
      <c r="H199" s="27">
        <v>1493.13</v>
      </c>
      <c r="I199" s="27">
        <v>0</v>
      </c>
      <c r="J199" s="27">
        <v>0</v>
      </c>
      <c r="K199" s="27">
        <v>0</v>
      </c>
      <c r="L199" s="13"/>
      <c r="O199" s="13"/>
    </row>
    <row r="200" spans="1:15" s="1" customFormat="1" ht="27.95" customHeight="1" x14ac:dyDescent="0.2">
      <c r="A200" s="4"/>
      <c r="B200" s="4"/>
      <c r="C200" s="4" t="s">
        <v>38</v>
      </c>
      <c r="D200" s="4" t="s">
        <v>286</v>
      </c>
      <c r="E200" s="27">
        <v>232.26</v>
      </c>
      <c r="F200" s="27">
        <v>232.26</v>
      </c>
      <c r="G200" s="27">
        <v>232.26</v>
      </c>
      <c r="H200" s="27">
        <v>232.26</v>
      </c>
      <c r="I200" s="27">
        <v>0</v>
      </c>
      <c r="J200" s="27">
        <v>0</v>
      </c>
      <c r="K200" s="27">
        <v>0</v>
      </c>
      <c r="L200" s="13"/>
      <c r="O200" s="13"/>
    </row>
    <row r="201" spans="1:15" s="1" customFormat="1" ht="27.95" customHeight="1" x14ac:dyDescent="0.2">
      <c r="A201" s="4"/>
      <c r="B201" s="4"/>
      <c r="C201" s="4" t="s">
        <v>38</v>
      </c>
      <c r="D201" s="4" t="s">
        <v>287</v>
      </c>
      <c r="E201" s="27">
        <v>6602.959718627646</v>
      </c>
      <c r="F201" s="27">
        <v>6602.959718627646</v>
      </c>
      <c r="G201" s="27">
        <v>6602.959718627646</v>
      </c>
      <c r="H201" s="27">
        <v>6602.959718627646</v>
      </c>
      <c r="I201" s="27">
        <v>0</v>
      </c>
      <c r="J201" s="27">
        <v>0</v>
      </c>
      <c r="K201" s="27">
        <v>0</v>
      </c>
      <c r="L201" s="13"/>
      <c r="O201" s="13"/>
    </row>
    <row r="202" spans="1:15" s="1" customFormat="1" ht="27.95" customHeight="1" x14ac:dyDescent="0.2">
      <c r="A202" s="4"/>
      <c r="B202" s="4"/>
      <c r="C202" s="4" t="s">
        <v>38</v>
      </c>
      <c r="D202" s="4" t="s">
        <v>288</v>
      </c>
      <c r="E202" s="27">
        <v>3318.0702103656513</v>
      </c>
      <c r="F202" s="27">
        <v>3318.0702103656513</v>
      </c>
      <c r="G202" s="27">
        <v>3318.0702103656513</v>
      </c>
      <c r="H202" s="27">
        <v>3318.0702103656513</v>
      </c>
      <c r="I202" s="27">
        <v>0</v>
      </c>
      <c r="J202" s="27">
        <v>0</v>
      </c>
      <c r="K202" s="27">
        <v>0</v>
      </c>
      <c r="L202" s="13"/>
      <c r="O202" s="13"/>
    </row>
    <row r="203" spans="1:15" s="1" customFormat="1" ht="27.95" customHeight="1" x14ac:dyDescent="0.2">
      <c r="A203" s="4"/>
      <c r="B203" s="4"/>
      <c r="C203" s="4" t="s">
        <v>38</v>
      </c>
      <c r="D203" s="4" t="s">
        <v>289</v>
      </c>
      <c r="E203" s="27">
        <v>9124.6930785055411</v>
      </c>
      <c r="F203" s="27">
        <v>9124.6930785055411</v>
      </c>
      <c r="G203" s="27">
        <v>9124.6930785055411</v>
      </c>
      <c r="H203" s="27">
        <v>9124.6930785055411</v>
      </c>
      <c r="I203" s="27">
        <v>0</v>
      </c>
      <c r="J203" s="27">
        <v>0</v>
      </c>
      <c r="K203" s="27">
        <v>0</v>
      </c>
      <c r="L203" s="13"/>
      <c r="O203" s="13"/>
    </row>
    <row r="204" spans="1:15" s="1" customFormat="1" ht="27.95" customHeight="1" x14ac:dyDescent="0.2">
      <c r="A204" s="4"/>
      <c r="B204" s="4"/>
      <c r="C204" s="4" t="s">
        <v>38</v>
      </c>
      <c r="D204" s="4" t="s">
        <v>290</v>
      </c>
      <c r="E204" s="27">
        <v>51513.040015926737</v>
      </c>
      <c r="F204" s="27">
        <v>51513.040015926737</v>
      </c>
      <c r="G204" s="27">
        <v>51513.040015926737</v>
      </c>
      <c r="H204" s="27">
        <v>51513.040015926737</v>
      </c>
      <c r="I204" s="27">
        <v>0</v>
      </c>
      <c r="J204" s="27">
        <v>0</v>
      </c>
      <c r="K204" s="27">
        <v>0</v>
      </c>
      <c r="L204" s="13"/>
      <c r="O204" s="13"/>
    </row>
    <row r="205" spans="1:15" s="1" customFormat="1" ht="27.95" customHeight="1" x14ac:dyDescent="0.2">
      <c r="A205" s="4"/>
      <c r="B205" s="4"/>
      <c r="C205" s="4" t="s">
        <v>38</v>
      </c>
      <c r="D205" s="4" t="s">
        <v>291</v>
      </c>
      <c r="E205" s="27">
        <v>50102.87</v>
      </c>
      <c r="F205" s="27">
        <v>50102.87</v>
      </c>
      <c r="G205" s="27">
        <v>50102.86</v>
      </c>
      <c r="H205" s="27">
        <v>50102.86</v>
      </c>
      <c r="I205" s="27">
        <v>0</v>
      </c>
      <c r="J205" s="27">
        <v>0</v>
      </c>
      <c r="K205" s="27">
        <v>0</v>
      </c>
      <c r="L205" s="13"/>
      <c r="O205" s="13"/>
    </row>
    <row r="206" spans="1:15" s="11" customFormat="1" ht="40.5" customHeight="1" x14ac:dyDescent="0.2">
      <c r="A206" s="3"/>
      <c r="B206" s="3"/>
      <c r="C206" s="4" t="s">
        <v>38</v>
      </c>
      <c r="D206" s="47" t="s">
        <v>258</v>
      </c>
      <c r="E206" s="48">
        <v>4082887.9160312563</v>
      </c>
      <c r="F206" s="48">
        <v>4082887.9160312563</v>
      </c>
      <c r="G206" s="49">
        <f>562955.522276362</f>
        <v>562955.52227636205</v>
      </c>
      <c r="H206" s="50">
        <f>706197.6+464.52</f>
        <v>706662.12</v>
      </c>
      <c r="I206" s="51">
        <v>562955.52227636205</v>
      </c>
      <c r="J206" s="51">
        <v>0</v>
      </c>
      <c r="K206" s="51">
        <v>0</v>
      </c>
      <c r="L206" s="16"/>
      <c r="O206" s="16"/>
    </row>
    <row r="207" spans="1:15" s="11" customFormat="1" ht="27.95" customHeight="1" x14ac:dyDescent="0.2">
      <c r="A207" s="3"/>
      <c r="B207" s="3"/>
      <c r="C207" s="4" t="s">
        <v>38</v>
      </c>
      <c r="D207" s="47" t="s">
        <v>259</v>
      </c>
      <c r="E207" s="48">
        <v>873911.873382441</v>
      </c>
      <c r="F207" s="48">
        <v>873911.873382441</v>
      </c>
      <c r="G207" s="51">
        <v>9083.0433339969459</v>
      </c>
      <c r="H207" s="50">
        <v>106144.4</v>
      </c>
      <c r="I207" s="51">
        <v>9083.0433339969459</v>
      </c>
      <c r="J207" s="51">
        <v>0</v>
      </c>
      <c r="K207" s="51">
        <v>0</v>
      </c>
      <c r="L207" s="16"/>
      <c r="O207" s="16"/>
    </row>
    <row r="208" spans="1:15" s="11" customFormat="1" ht="27.95" customHeight="1" x14ac:dyDescent="0.2">
      <c r="A208" s="3"/>
      <c r="B208" s="3"/>
      <c r="C208" s="4" t="s">
        <v>38</v>
      </c>
      <c r="D208" s="47" t="s">
        <v>260</v>
      </c>
      <c r="E208" s="48">
        <v>4294067.5744815506</v>
      </c>
      <c r="F208" s="48">
        <v>4294067.5744815506</v>
      </c>
      <c r="G208" s="51">
        <f>554912.860244874</f>
        <v>554912.86024487403</v>
      </c>
      <c r="H208" s="50">
        <f>678279.05</f>
        <v>678279.05</v>
      </c>
      <c r="I208" s="51">
        <v>508675.56</v>
      </c>
      <c r="J208" s="51">
        <v>0</v>
      </c>
      <c r="K208" s="51">
        <v>0</v>
      </c>
      <c r="L208" s="16"/>
      <c r="O208" s="16"/>
    </row>
    <row r="209" spans="1:17" s="11" customFormat="1" ht="40.5" customHeight="1" x14ac:dyDescent="0.2">
      <c r="A209" s="3"/>
      <c r="B209" s="3"/>
      <c r="C209" s="4" t="s">
        <v>38</v>
      </c>
      <c r="D209" s="47" t="s">
        <v>261</v>
      </c>
      <c r="E209" s="48">
        <v>23584786.43</v>
      </c>
      <c r="F209" s="48">
        <v>23584786.43</v>
      </c>
      <c r="G209" s="51">
        <v>698947.27250000008</v>
      </c>
      <c r="H209" s="50">
        <v>792537.23</v>
      </c>
      <c r="I209" s="51">
        <v>1080013.67</v>
      </c>
      <c r="J209" s="51">
        <v>0</v>
      </c>
      <c r="K209" s="51">
        <v>0</v>
      </c>
      <c r="L209" s="16"/>
      <c r="O209" s="16"/>
    </row>
    <row r="210" spans="1:17" s="11" customFormat="1" ht="27.95" customHeight="1" x14ac:dyDescent="0.2">
      <c r="A210" s="3"/>
      <c r="B210" s="3"/>
      <c r="C210" s="4" t="s">
        <v>38</v>
      </c>
      <c r="D210" s="47" t="s">
        <v>262</v>
      </c>
      <c r="E210" s="48">
        <v>597900.32649810845</v>
      </c>
      <c r="F210" s="48">
        <v>597900.32649810845</v>
      </c>
      <c r="G210" s="51">
        <v>86560.399495653313</v>
      </c>
      <c r="H210" s="48">
        <v>551984.15555113147</v>
      </c>
      <c r="I210" s="51">
        <v>86560.41</v>
      </c>
      <c r="J210" s="51">
        <v>0</v>
      </c>
      <c r="K210" s="51">
        <v>0</v>
      </c>
      <c r="L210" s="16"/>
      <c r="O210" s="16"/>
    </row>
    <row r="211" spans="1:17" s="11" customFormat="1" ht="27.95" customHeight="1" x14ac:dyDescent="0.2">
      <c r="A211" s="3"/>
      <c r="B211" s="3"/>
      <c r="C211" s="4" t="s">
        <v>38</v>
      </c>
      <c r="D211" s="47" t="s">
        <v>263</v>
      </c>
      <c r="E211" s="48">
        <v>223784.82314685825</v>
      </c>
      <c r="F211" s="48">
        <v>223784.82314685825</v>
      </c>
      <c r="G211" s="51">
        <f>57718.7885174862</f>
        <v>57718.788517486202</v>
      </c>
      <c r="H211" s="48">
        <f>177704.852622603</f>
        <v>177704.85262260301</v>
      </c>
      <c r="I211" s="51">
        <v>31994.22</v>
      </c>
      <c r="J211" s="51">
        <v>0</v>
      </c>
      <c r="K211" s="51">
        <v>0</v>
      </c>
      <c r="L211" s="16"/>
      <c r="O211" s="16"/>
    </row>
    <row r="212" spans="1:17" s="1" customFormat="1" ht="27.95" customHeight="1" x14ac:dyDescent="0.2">
      <c r="A212" s="4"/>
      <c r="B212" s="4" t="s">
        <v>62</v>
      </c>
      <c r="C212" s="4" t="s">
        <v>227</v>
      </c>
      <c r="D212" s="30" t="s">
        <v>240</v>
      </c>
      <c r="E212" s="39">
        <v>18057363.010000002</v>
      </c>
      <c r="F212" s="53">
        <v>140171.88</v>
      </c>
      <c r="G212" s="39">
        <v>140171.88</v>
      </c>
      <c r="H212" s="39">
        <v>140171.88</v>
      </c>
      <c r="I212" s="39">
        <v>140171.88</v>
      </c>
      <c r="J212" s="39">
        <v>0</v>
      </c>
      <c r="K212" s="39">
        <v>0</v>
      </c>
      <c r="L212" s="13"/>
      <c r="O212" s="13"/>
    </row>
    <row r="213" spans="1:17" s="1" customFormat="1" ht="40.5" customHeight="1" x14ac:dyDescent="0.2">
      <c r="A213" s="4"/>
      <c r="B213" s="4" t="s">
        <v>62</v>
      </c>
      <c r="C213" s="4" t="s">
        <v>227</v>
      </c>
      <c r="D213" s="30" t="s">
        <v>241</v>
      </c>
      <c r="E213" s="39">
        <v>6199247.7599999998</v>
      </c>
      <c r="F213" s="39">
        <v>6199247.7599999998</v>
      </c>
      <c r="G213" s="39">
        <v>157470.15</v>
      </c>
      <c r="H213" s="39">
        <v>318670.64</v>
      </c>
      <c r="I213" s="39">
        <v>157470.15</v>
      </c>
      <c r="J213" s="39">
        <v>0</v>
      </c>
      <c r="K213" s="39">
        <v>0</v>
      </c>
      <c r="L213" s="13"/>
      <c r="O213" s="13"/>
    </row>
    <row r="214" spans="1:17" s="1" customFormat="1" ht="27.95" customHeight="1" x14ac:dyDescent="0.2">
      <c r="A214" s="4"/>
      <c r="B214" s="4" t="s">
        <v>62</v>
      </c>
      <c r="C214" s="4" t="s">
        <v>227</v>
      </c>
      <c r="D214" s="30" t="s">
        <v>242</v>
      </c>
      <c r="E214" s="39">
        <v>4714642.54</v>
      </c>
      <c r="F214" s="39">
        <v>4714642.54</v>
      </c>
      <c r="G214" s="39">
        <v>873036.28</v>
      </c>
      <c r="H214" s="39">
        <v>917083.66</v>
      </c>
      <c r="I214" s="39">
        <v>873036.28</v>
      </c>
      <c r="J214" s="39">
        <v>0</v>
      </c>
      <c r="K214" s="39">
        <v>0</v>
      </c>
      <c r="L214" s="13"/>
      <c r="O214" s="13"/>
    </row>
    <row r="215" spans="1:17" s="1" customFormat="1" ht="27.95" customHeight="1" x14ac:dyDescent="0.2">
      <c r="A215" s="4"/>
      <c r="B215" s="4" t="s">
        <v>62</v>
      </c>
      <c r="C215" s="4" t="s">
        <v>227</v>
      </c>
      <c r="D215" s="30" t="s">
        <v>243</v>
      </c>
      <c r="E215" s="39">
        <v>6079500.96</v>
      </c>
      <c r="F215" s="39">
        <v>6079500.96</v>
      </c>
      <c r="G215" s="39">
        <v>78290.89</v>
      </c>
      <c r="H215" s="39">
        <v>82272.570000000007</v>
      </c>
      <c r="I215" s="39">
        <v>78290.89</v>
      </c>
      <c r="J215" s="39">
        <v>0</v>
      </c>
      <c r="K215" s="39">
        <v>0</v>
      </c>
      <c r="L215" s="13"/>
      <c r="O215" s="13"/>
    </row>
    <row r="216" spans="1:17" s="1" customFormat="1" ht="27.95" customHeight="1" x14ac:dyDescent="0.2">
      <c r="A216" s="4"/>
      <c r="B216" s="4" t="s">
        <v>62</v>
      </c>
      <c r="C216" s="4" t="s">
        <v>227</v>
      </c>
      <c r="D216" s="30" t="s">
        <v>247</v>
      </c>
      <c r="E216" s="39">
        <v>2832230.75</v>
      </c>
      <c r="F216" s="39">
        <v>2832230.75</v>
      </c>
      <c r="G216" s="39">
        <v>34259.07</v>
      </c>
      <c r="H216" s="39">
        <v>34259.07</v>
      </c>
      <c r="I216" s="39">
        <v>29033.11</v>
      </c>
      <c r="J216" s="39">
        <v>0</v>
      </c>
      <c r="K216" s="39">
        <v>0</v>
      </c>
      <c r="L216" s="13"/>
      <c r="O216" s="13"/>
    </row>
    <row r="217" spans="1:17" s="1" customFormat="1" ht="27.95" customHeight="1" x14ac:dyDescent="0.2">
      <c r="A217" s="4"/>
      <c r="B217" s="4" t="s">
        <v>62</v>
      </c>
      <c r="C217" s="4" t="s">
        <v>227</v>
      </c>
      <c r="D217" s="30" t="s">
        <v>248</v>
      </c>
      <c r="E217" s="39">
        <v>4520666.51</v>
      </c>
      <c r="F217" s="39">
        <v>4520666.51</v>
      </c>
      <c r="G217" s="39">
        <v>36498.78</v>
      </c>
      <c r="H217" s="39">
        <v>47614.32</v>
      </c>
      <c r="I217" s="39">
        <v>36498.78</v>
      </c>
      <c r="J217" s="39">
        <v>0</v>
      </c>
      <c r="K217" s="39">
        <v>0</v>
      </c>
      <c r="L217" s="13"/>
      <c r="O217" s="13"/>
    </row>
    <row r="218" spans="1:17" s="1" customFormat="1" ht="27.95" customHeight="1" x14ac:dyDescent="0.2">
      <c r="A218" s="4"/>
      <c r="B218" s="4" t="s">
        <v>57</v>
      </c>
      <c r="C218" s="4" t="s">
        <v>226</v>
      </c>
      <c r="D218" s="29" t="s">
        <v>225</v>
      </c>
      <c r="E218" s="39">
        <v>1226694.21</v>
      </c>
      <c r="F218" s="39">
        <v>597252.64</v>
      </c>
      <c r="G218" s="39">
        <v>597252.64</v>
      </c>
      <c r="H218" s="39">
        <v>597252.64</v>
      </c>
      <c r="I218" s="39">
        <v>336000</v>
      </c>
      <c r="J218" s="39">
        <v>0</v>
      </c>
      <c r="K218" s="39">
        <v>0</v>
      </c>
      <c r="L218" s="28"/>
      <c r="O218" s="13"/>
    </row>
    <row r="219" spans="1:17" s="1" customFormat="1" ht="27.95" customHeight="1" x14ac:dyDescent="0.2">
      <c r="A219" s="4"/>
      <c r="B219" s="4" t="s">
        <v>57</v>
      </c>
      <c r="C219" s="4" t="s">
        <v>226</v>
      </c>
      <c r="D219" s="29" t="s">
        <v>228</v>
      </c>
      <c r="E219" s="39">
        <v>7454730.9800000004</v>
      </c>
      <c r="F219" s="39">
        <v>6336521.3300000001</v>
      </c>
      <c r="G219" s="39">
        <v>2159904.6800000002</v>
      </c>
      <c r="H219" s="39">
        <v>4312375.82</v>
      </c>
      <c r="I219" s="39">
        <v>2159904.6800000002</v>
      </c>
      <c r="J219" s="39">
        <v>0</v>
      </c>
      <c r="K219" s="39">
        <v>0</v>
      </c>
      <c r="L219" s="13"/>
      <c r="O219" s="13"/>
    </row>
    <row r="220" spans="1:17" s="2" customFormat="1" ht="27.95" customHeight="1" x14ac:dyDescent="0.2">
      <c r="A220" s="76" t="s">
        <v>273</v>
      </c>
      <c r="B220" s="77"/>
      <c r="C220" s="77"/>
      <c r="D220" s="77"/>
      <c r="E220" s="77"/>
      <c r="F220" s="77"/>
      <c r="G220" s="77"/>
      <c r="H220" s="77"/>
      <c r="I220" s="77"/>
      <c r="J220" s="77"/>
      <c r="K220" s="78"/>
      <c r="L220" s="14"/>
      <c r="O220" s="14"/>
      <c r="P220" s="23"/>
    </row>
    <row r="221" spans="1:17" s="1" customFormat="1" ht="42" customHeight="1" x14ac:dyDescent="0.2">
      <c r="A221" s="35"/>
      <c r="B221" s="4" t="s">
        <v>51</v>
      </c>
      <c r="C221" s="4" t="s">
        <v>37</v>
      </c>
      <c r="D221" s="4" t="s">
        <v>40</v>
      </c>
      <c r="E221" s="27">
        <v>74640</v>
      </c>
      <c r="F221" s="27">
        <v>59712</v>
      </c>
      <c r="G221" s="27">
        <v>0</v>
      </c>
      <c r="H221" s="27">
        <v>0</v>
      </c>
      <c r="I221" s="27">
        <v>5585.28</v>
      </c>
      <c r="J221" s="27">
        <v>0</v>
      </c>
      <c r="K221" s="27">
        <v>0</v>
      </c>
      <c r="L221" s="13"/>
      <c r="O221" s="13"/>
    </row>
    <row r="222" spans="1:17" s="1" customFormat="1" ht="27.95" customHeight="1" x14ac:dyDescent="0.2">
      <c r="A222" s="37"/>
      <c r="B222" s="4" t="s">
        <v>42</v>
      </c>
      <c r="C222" s="4" t="s">
        <v>41</v>
      </c>
      <c r="D222" s="4" t="s">
        <v>39</v>
      </c>
      <c r="E222" s="27">
        <v>3508355.62</v>
      </c>
      <c r="F222" s="27">
        <v>2982102.28</v>
      </c>
      <c r="G222" s="27">
        <v>182433.07</v>
      </c>
      <c r="H222" s="27">
        <v>1399887.7</v>
      </c>
      <c r="I222" s="27">
        <v>180549.64</v>
      </c>
      <c r="J222" s="27">
        <v>0</v>
      </c>
      <c r="K222" s="27">
        <v>0</v>
      </c>
      <c r="L222" s="40"/>
      <c r="M222" s="41"/>
      <c r="N222" s="41"/>
      <c r="O222" s="40"/>
      <c r="P222" s="41"/>
      <c r="Q222" s="41"/>
    </row>
    <row r="223" spans="1:17" s="1" customFormat="1" ht="27.95" hidden="1" customHeight="1" x14ac:dyDescent="0.2">
      <c r="A223" s="42" t="s">
        <v>0</v>
      </c>
      <c r="B223" s="42"/>
      <c r="C223" s="42"/>
      <c r="D223" s="42" t="s">
        <v>1</v>
      </c>
      <c r="E223" s="42"/>
      <c r="F223" s="42"/>
      <c r="G223" s="43"/>
      <c r="H223" s="43"/>
      <c r="I223" s="43"/>
      <c r="J223" s="43"/>
      <c r="K223" s="43"/>
      <c r="L223" s="13"/>
      <c r="O223" s="13"/>
    </row>
    <row r="224" spans="1:17" s="11" customFormat="1" ht="27.95" hidden="1" customHeight="1" x14ac:dyDescent="0.2">
      <c r="A224" s="3" t="s">
        <v>15</v>
      </c>
      <c r="B224" s="3"/>
      <c r="C224" s="3"/>
      <c r="D224" s="3" t="s">
        <v>16</v>
      </c>
      <c r="E224" s="3"/>
      <c r="F224" s="3"/>
      <c r="G224" s="9"/>
      <c r="H224" s="9"/>
      <c r="I224" s="9">
        <v>24217.95</v>
      </c>
      <c r="J224" s="9"/>
      <c r="K224" s="9"/>
      <c r="L224" s="16"/>
      <c r="O224" s="16"/>
    </row>
    <row r="225" spans="1:15" s="2" customFormat="1" ht="27.95" hidden="1" customHeight="1" x14ac:dyDescent="0.2">
      <c r="A225" s="7" t="s">
        <v>2</v>
      </c>
      <c r="B225" s="7"/>
      <c r="C225" s="7"/>
      <c r="D225" s="7" t="s">
        <v>3</v>
      </c>
      <c r="E225" s="7"/>
      <c r="F225" s="7"/>
      <c r="G225" s="8"/>
      <c r="H225" s="8"/>
      <c r="I225" s="8"/>
      <c r="J225" s="8"/>
      <c r="K225" s="8"/>
      <c r="L225" s="14"/>
      <c r="O225" s="14"/>
    </row>
    <row r="226" spans="1:15" s="11" customFormat="1" ht="27.95" hidden="1" customHeight="1" x14ac:dyDescent="0.2">
      <c r="A226" s="3" t="s">
        <v>17</v>
      </c>
      <c r="B226" s="3"/>
      <c r="C226" s="3"/>
      <c r="D226" s="3" t="s">
        <v>18</v>
      </c>
      <c r="E226" s="3"/>
      <c r="F226" s="3"/>
      <c r="G226" s="9"/>
      <c r="H226" s="9"/>
      <c r="I226" s="9">
        <v>685058.21</v>
      </c>
      <c r="J226" s="9"/>
      <c r="K226" s="9"/>
      <c r="L226" s="16"/>
      <c r="O226" s="16"/>
    </row>
    <row r="227" spans="1:15" s="11" customFormat="1" ht="27.95" hidden="1" customHeight="1" x14ac:dyDescent="0.2">
      <c r="A227" s="3" t="s">
        <v>19</v>
      </c>
      <c r="B227" s="3"/>
      <c r="C227" s="3"/>
      <c r="D227" s="3" t="s">
        <v>20</v>
      </c>
      <c r="E227" s="3"/>
      <c r="F227" s="3"/>
      <c r="G227" s="9"/>
      <c r="H227" s="9"/>
      <c r="I227" s="9">
        <v>42503.08</v>
      </c>
      <c r="J227" s="9"/>
      <c r="K227" s="9"/>
      <c r="L227" s="16"/>
      <c r="O227" s="16"/>
    </row>
    <row r="228" spans="1:15" s="2" customFormat="1" ht="27.95" customHeight="1" x14ac:dyDescent="0.2">
      <c r="A228" s="76" t="s">
        <v>274</v>
      </c>
      <c r="B228" s="77"/>
      <c r="C228" s="77"/>
      <c r="D228" s="77"/>
      <c r="E228" s="77"/>
      <c r="F228" s="77"/>
      <c r="G228" s="77"/>
      <c r="H228" s="77"/>
      <c r="I228" s="77"/>
      <c r="J228" s="77"/>
      <c r="K228" s="78"/>
      <c r="L228" s="14"/>
      <c r="O228" s="14"/>
    </row>
    <row r="229" spans="1:15" s="1" customFormat="1" ht="27.95" customHeight="1" x14ac:dyDescent="0.2">
      <c r="A229" s="35"/>
      <c r="B229" s="4"/>
      <c r="C229" s="4" t="s">
        <v>38</v>
      </c>
      <c r="D229" s="4" t="s">
        <v>55</v>
      </c>
      <c r="E229" s="5">
        <v>4714642.54</v>
      </c>
      <c r="F229" s="5">
        <v>4714642.54</v>
      </c>
      <c r="G229" s="5">
        <v>403590.87</v>
      </c>
      <c r="H229" s="5">
        <v>403590.87</v>
      </c>
      <c r="I229" s="5">
        <v>403590.87</v>
      </c>
      <c r="J229" s="5">
        <v>0</v>
      </c>
      <c r="K229" s="5">
        <v>0</v>
      </c>
      <c r="L229" s="13"/>
      <c r="O229" s="13"/>
    </row>
    <row r="230" spans="1:15" s="1" customFormat="1" ht="27.95" customHeight="1" x14ac:dyDescent="0.2">
      <c r="A230" s="36"/>
      <c r="B230" s="4"/>
      <c r="C230" s="4" t="s">
        <v>38</v>
      </c>
      <c r="D230" s="4" t="s">
        <v>244</v>
      </c>
      <c r="E230" s="5">
        <v>4520666.51</v>
      </c>
      <c r="F230" s="5">
        <v>4520666.51</v>
      </c>
      <c r="G230" s="5">
        <v>47227.43</v>
      </c>
      <c r="H230" s="5">
        <v>47227.43</v>
      </c>
      <c r="I230" s="5">
        <v>47227.43</v>
      </c>
      <c r="J230" s="5">
        <v>0</v>
      </c>
      <c r="K230" s="5">
        <v>0</v>
      </c>
      <c r="L230" s="13"/>
      <c r="O230" s="13"/>
    </row>
    <row r="231" spans="1:15" s="1" customFormat="1" ht="27.95" customHeight="1" x14ac:dyDescent="0.2">
      <c r="A231" s="36"/>
      <c r="B231" s="4"/>
      <c r="C231" s="4" t="s">
        <v>38</v>
      </c>
      <c r="D231" s="4" t="s">
        <v>245</v>
      </c>
      <c r="E231" s="5">
        <v>2832230.75</v>
      </c>
      <c r="F231" s="5">
        <v>2832230.75</v>
      </c>
      <c r="G231" s="5">
        <v>33056.949999999997</v>
      </c>
      <c r="H231" s="5">
        <v>33056.949999999997</v>
      </c>
      <c r="I231" s="5">
        <v>33056.949999999997</v>
      </c>
      <c r="J231" s="5">
        <v>0</v>
      </c>
      <c r="K231" s="5">
        <v>0</v>
      </c>
      <c r="L231" s="13"/>
      <c r="O231" s="13"/>
    </row>
    <row r="232" spans="1:15" s="1" customFormat="1" ht="40.5" customHeight="1" x14ac:dyDescent="0.2">
      <c r="A232" s="36"/>
      <c r="B232" s="4"/>
      <c r="C232" s="4" t="s">
        <v>38</v>
      </c>
      <c r="D232" s="4" t="s">
        <v>246</v>
      </c>
      <c r="E232" s="5">
        <v>149149.04999999999</v>
      </c>
      <c r="F232" s="5">
        <v>149149.04999999999</v>
      </c>
      <c r="G232" s="5">
        <v>2557.04</v>
      </c>
      <c r="H232" s="5">
        <v>2557.04</v>
      </c>
      <c r="I232" s="5">
        <v>2557.04</v>
      </c>
      <c r="J232" s="5">
        <v>0</v>
      </c>
      <c r="K232" s="5">
        <v>0</v>
      </c>
      <c r="L232" s="13"/>
      <c r="O232" s="13"/>
    </row>
    <row r="233" spans="1:15" s="1" customFormat="1" ht="40.5" customHeight="1" x14ac:dyDescent="0.2">
      <c r="A233" s="36"/>
      <c r="B233" s="4" t="s">
        <v>48</v>
      </c>
      <c r="C233" s="4" t="s">
        <v>37</v>
      </c>
      <c r="D233" s="4" t="s">
        <v>230</v>
      </c>
      <c r="E233" s="27" t="s">
        <v>43</v>
      </c>
      <c r="F233" s="27">
        <v>162683.20000000001</v>
      </c>
      <c r="G233" s="27">
        <v>0</v>
      </c>
      <c r="H233" s="27">
        <v>0</v>
      </c>
      <c r="I233" s="5">
        <v>22262.67</v>
      </c>
      <c r="J233" s="27">
        <v>14483.07</v>
      </c>
      <c r="K233" s="5">
        <v>0</v>
      </c>
      <c r="L233" s="13"/>
      <c r="O233" s="13"/>
    </row>
    <row r="234" spans="1:15" s="1" customFormat="1" ht="27.95" customHeight="1" x14ac:dyDescent="0.2">
      <c r="A234" s="36"/>
      <c r="B234" s="4" t="s">
        <v>50</v>
      </c>
      <c r="C234" s="4" t="s">
        <v>49</v>
      </c>
      <c r="D234" s="4" t="s">
        <v>231</v>
      </c>
      <c r="E234" s="5">
        <v>188725.81989514898</v>
      </c>
      <c r="F234" s="5">
        <v>123139.73</v>
      </c>
      <c r="G234" s="5">
        <v>0</v>
      </c>
      <c r="H234" s="5">
        <v>123139.73</v>
      </c>
      <c r="I234" s="5">
        <v>5666.09</v>
      </c>
      <c r="J234" s="5">
        <v>0</v>
      </c>
      <c r="K234" s="5">
        <v>0</v>
      </c>
      <c r="L234" s="13"/>
      <c r="O234" s="13"/>
    </row>
    <row r="235" spans="1:15" s="11" customFormat="1" ht="27.95" customHeight="1" x14ac:dyDescent="0.2">
      <c r="A235" s="36"/>
      <c r="B235" s="4" t="s">
        <v>50</v>
      </c>
      <c r="C235" s="4" t="s">
        <v>49</v>
      </c>
      <c r="D235" s="4" t="s">
        <v>46</v>
      </c>
      <c r="E235" s="5">
        <v>194275.11</v>
      </c>
      <c r="F235" s="5">
        <v>194275.11</v>
      </c>
      <c r="G235" s="5">
        <v>237.12</v>
      </c>
      <c r="H235" s="5">
        <v>144474.14000000001</v>
      </c>
      <c r="I235" s="5">
        <v>0</v>
      </c>
      <c r="J235" s="5">
        <v>0</v>
      </c>
      <c r="K235" s="5">
        <v>0</v>
      </c>
      <c r="L235" s="16"/>
      <c r="O235" s="16"/>
    </row>
    <row r="236" spans="1:15" s="11" customFormat="1" ht="27.95" customHeight="1" x14ac:dyDescent="0.2">
      <c r="A236" s="36"/>
      <c r="B236" s="4" t="s">
        <v>50</v>
      </c>
      <c r="C236" s="4" t="s">
        <v>49</v>
      </c>
      <c r="D236" s="4" t="s">
        <v>52</v>
      </c>
      <c r="E236" s="5">
        <v>189376.08</v>
      </c>
      <c r="F236" s="5">
        <v>2636.62</v>
      </c>
      <c r="G236" s="5">
        <v>512.91</v>
      </c>
      <c r="H236" s="5">
        <v>688.22</v>
      </c>
      <c r="I236" s="5">
        <v>0</v>
      </c>
      <c r="J236" s="5">
        <v>0</v>
      </c>
      <c r="K236" s="5">
        <v>0</v>
      </c>
      <c r="L236" s="16"/>
      <c r="O236" s="16"/>
    </row>
    <row r="237" spans="1:15" s="11" customFormat="1" ht="27.95" customHeight="1" x14ac:dyDescent="0.2">
      <c r="A237" s="36"/>
      <c r="B237" s="4" t="s">
        <v>50</v>
      </c>
      <c r="C237" s="4" t="s">
        <v>49</v>
      </c>
      <c r="D237" s="4" t="s">
        <v>232</v>
      </c>
      <c r="E237" s="5">
        <v>356262.59</v>
      </c>
      <c r="F237" s="5">
        <v>356262.59</v>
      </c>
      <c r="G237" s="5">
        <v>3550</v>
      </c>
      <c r="H237" s="5">
        <v>134867.76999999999</v>
      </c>
      <c r="I237" s="5">
        <v>12872.52</v>
      </c>
      <c r="J237" s="5">
        <v>0</v>
      </c>
      <c r="K237" s="5">
        <v>0</v>
      </c>
      <c r="L237" s="16"/>
      <c r="O237" s="16"/>
    </row>
    <row r="238" spans="1:15" s="11" customFormat="1" ht="27.95" customHeight="1" x14ac:dyDescent="0.2">
      <c r="A238" s="36"/>
      <c r="B238" s="4" t="s">
        <v>50</v>
      </c>
      <c r="C238" s="4" t="s">
        <v>49</v>
      </c>
      <c r="D238" s="4" t="s">
        <v>44</v>
      </c>
      <c r="E238" s="5">
        <v>476206.69</v>
      </c>
      <c r="F238" s="5">
        <v>6921.17</v>
      </c>
      <c r="G238" s="5">
        <v>1625.03</v>
      </c>
      <c r="H238" s="5">
        <v>5982.02</v>
      </c>
      <c r="I238" s="5">
        <v>0</v>
      </c>
      <c r="J238" s="5">
        <v>0</v>
      </c>
      <c r="K238" s="5">
        <v>0</v>
      </c>
      <c r="L238" s="16"/>
      <c r="O238" s="16"/>
    </row>
    <row r="239" spans="1:15" s="11" customFormat="1" ht="27.95" customHeight="1" x14ac:dyDescent="0.2">
      <c r="A239" s="36"/>
      <c r="B239" s="4" t="s">
        <v>50</v>
      </c>
      <c r="C239" s="4" t="s">
        <v>49</v>
      </c>
      <c r="D239" s="4" t="s">
        <v>45</v>
      </c>
      <c r="E239" s="5">
        <v>238709.65</v>
      </c>
      <c r="F239" s="5">
        <v>5292.38</v>
      </c>
      <c r="G239" s="5">
        <v>2379.38</v>
      </c>
      <c r="H239" s="5">
        <v>4607.26</v>
      </c>
      <c r="I239" s="5">
        <v>332.15</v>
      </c>
      <c r="J239" s="5">
        <v>0</v>
      </c>
      <c r="K239" s="5">
        <v>0</v>
      </c>
      <c r="L239" s="16"/>
      <c r="O239" s="16"/>
    </row>
    <row r="240" spans="1:15" s="11" customFormat="1" ht="27.95" customHeight="1" x14ac:dyDescent="0.2">
      <c r="A240" s="36"/>
      <c r="B240" s="4" t="s">
        <v>50</v>
      </c>
      <c r="C240" s="4" t="s">
        <v>49</v>
      </c>
      <c r="D240" s="4" t="s">
        <v>233</v>
      </c>
      <c r="E240" s="27">
        <v>195485.1</v>
      </c>
      <c r="F240" s="27">
        <v>195485.1</v>
      </c>
      <c r="G240" s="27">
        <v>5460.06</v>
      </c>
      <c r="H240" s="27">
        <v>0</v>
      </c>
      <c r="I240" s="27">
        <v>321.07</v>
      </c>
      <c r="J240" s="27">
        <v>0</v>
      </c>
      <c r="K240" s="27">
        <v>0</v>
      </c>
      <c r="L240" s="16"/>
      <c r="O240" s="16"/>
    </row>
    <row r="241" spans="1:15" s="11" customFormat="1" ht="51" x14ac:dyDescent="0.2">
      <c r="A241" s="36"/>
      <c r="B241" s="4" t="s">
        <v>256</v>
      </c>
      <c r="C241" s="3"/>
      <c r="D241" s="4" t="s">
        <v>54</v>
      </c>
      <c r="E241" s="5">
        <v>208716.34</v>
      </c>
      <c r="F241" s="5">
        <v>4278.6099999999997</v>
      </c>
      <c r="G241" s="5">
        <v>1711.44</v>
      </c>
      <c r="H241" s="5">
        <v>3422.89</v>
      </c>
      <c r="I241" s="5">
        <f>2347.06+173.71</f>
        <v>2520.77</v>
      </c>
      <c r="J241" s="5">
        <v>0</v>
      </c>
      <c r="K241" s="5">
        <v>0</v>
      </c>
      <c r="L241" s="16"/>
      <c r="O241" s="16"/>
    </row>
    <row r="242" spans="1:15" s="11" customFormat="1" ht="51" x14ac:dyDescent="0.2">
      <c r="A242" s="36"/>
      <c r="B242" s="4" t="s">
        <v>256</v>
      </c>
      <c r="C242" s="3"/>
      <c r="D242" s="4" t="s">
        <v>53</v>
      </c>
      <c r="E242" s="5">
        <v>11744.44</v>
      </c>
      <c r="F242" s="5">
        <v>10570</v>
      </c>
      <c r="G242" s="5">
        <v>10570</v>
      </c>
      <c r="H242" s="5">
        <v>10570</v>
      </c>
      <c r="I242" s="5">
        <f>492.87+97.41+1065+592.5+1000+506.36+2317.46+3035.4</f>
        <v>9107</v>
      </c>
      <c r="J242" s="5">
        <v>0</v>
      </c>
      <c r="K242" s="5">
        <v>0</v>
      </c>
      <c r="L242" s="16"/>
      <c r="O242" s="16"/>
    </row>
    <row r="243" spans="1:15" s="11" customFormat="1" ht="27.95" customHeight="1" x14ac:dyDescent="0.2">
      <c r="A243" s="37"/>
      <c r="B243" s="4" t="s">
        <v>229</v>
      </c>
      <c r="C243" s="3"/>
      <c r="D243" s="4" t="s">
        <v>234</v>
      </c>
      <c r="E243" s="27">
        <v>2831175</v>
      </c>
      <c r="F243" s="27">
        <v>77500</v>
      </c>
      <c r="G243" s="27">
        <v>0</v>
      </c>
      <c r="H243" s="27">
        <v>65875</v>
      </c>
      <c r="I243" s="27">
        <v>5648.79</v>
      </c>
      <c r="J243" s="27">
        <v>0</v>
      </c>
      <c r="K243" s="27">
        <v>0</v>
      </c>
      <c r="L243" s="16"/>
      <c r="O243" s="16"/>
    </row>
    <row r="244" spans="1:15" s="2" customFormat="1" ht="27.95" customHeight="1" x14ac:dyDescent="0.2">
      <c r="A244" s="76" t="s">
        <v>275</v>
      </c>
      <c r="B244" s="77"/>
      <c r="C244" s="77"/>
      <c r="D244" s="77"/>
      <c r="E244" s="77"/>
      <c r="F244" s="77"/>
      <c r="G244" s="77"/>
      <c r="H244" s="77"/>
      <c r="I244" s="77"/>
      <c r="J244" s="77"/>
      <c r="K244" s="78"/>
      <c r="L244" s="14"/>
      <c r="O244" s="14"/>
    </row>
    <row r="245" spans="1:15" s="11" customFormat="1" ht="43.5" customHeight="1" x14ac:dyDescent="0.2">
      <c r="A245" s="46"/>
      <c r="B245" s="6" t="s">
        <v>249</v>
      </c>
      <c r="C245" s="4" t="s">
        <v>198</v>
      </c>
      <c r="D245" s="4" t="s">
        <v>250</v>
      </c>
      <c r="E245" s="19">
        <v>90312.07</v>
      </c>
      <c r="F245" s="19">
        <v>75500.75</v>
      </c>
      <c r="G245" s="20">
        <v>3251.1</v>
      </c>
      <c r="H245" s="20">
        <v>75500.75</v>
      </c>
      <c r="I245" s="20">
        <v>6031.24</v>
      </c>
      <c r="J245" s="20">
        <v>0</v>
      </c>
      <c r="K245" s="20">
        <v>0</v>
      </c>
      <c r="L245" s="44"/>
      <c r="M245" s="45"/>
      <c r="O245" s="16"/>
    </row>
    <row r="246" spans="1:15" s="1" customFormat="1" ht="43.5" customHeight="1" x14ac:dyDescent="0.2">
      <c r="A246" s="36"/>
      <c r="B246" s="6" t="s">
        <v>249</v>
      </c>
      <c r="C246" s="6" t="s">
        <v>198</v>
      </c>
      <c r="D246" s="6" t="s">
        <v>252</v>
      </c>
      <c r="E246" s="17">
        <v>57592.22</v>
      </c>
      <c r="F246" s="19">
        <v>57592.22</v>
      </c>
      <c r="G246" s="18">
        <v>0</v>
      </c>
      <c r="H246" s="20">
        <v>43454.41</v>
      </c>
      <c r="I246" s="18">
        <v>21271.16</v>
      </c>
      <c r="J246" s="20">
        <v>0</v>
      </c>
      <c r="K246" s="20">
        <v>0</v>
      </c>
      <c r="L246" s="44"/>
      <c r="M246" s="45"/>
      <c r="O246" s="13"/>
    </row>
    <row r="247" spans="1:15" s="11" customFormat="1" ht="27.95" customHeight="1" x14ac:dyDescent="0.2">
      <c r="A247" s="36"/>
      <c r="B247" s="4" t="s">
        <v>47</v>
      </c>
      <c r="C247" s="4" t="s">
        <v>198</v>
      </c>
      <c r="D247" s="4" t="s">
        <v>23</v>
      </c>
      <c r="E247" s="19">
        <v>60800</v>
      </c>
      <c r="F247" s="19">
        <v>60800</v>
      </c>
      <c r="G247" s="20">
        <v>48640</v>
      </c>
      <c r="H247" s="20">
        <v>48640</v>
      </c>
      <c r="I247" s="20">
        <v>0</v>
      </c>
      <c r="J247" s="20">
        <v>0</v>
      </c>
      <c r="K247" s="20">
        <v>0</v>
      </c>
      <c r="L247" s="44"/>
      <c r="M247" s="45"/>
      <c r="O247" s="16"/>
    </row>
    <row r="248" spans="1:15" s="1" customFormat="1" ht="38.25" x14ac:dyDescent="0.2">
      <c r="A248" s="36"/>
      <c r="B248" s="6" t="s">
        <v>255</v>
      </c>
      <c r="C248" s="4" t="s">
        <v>198</v>
      </c>
      <c r="D248" s="6" t="s">
        <v>251</v>
      </c>
      <c r="E248" s="17">
        <v>98217.06</v>
      </c>
      <c r="F248" s="19">
        <v>68825</v>
      </c>
      <c r="G248" s="18">
        <v>0</v>
      </c>
      <c r="H248" s="54">
        <f>59009.78-39207.28</f>
        <v>19802.5</v>
      </c>
      <c r="I248" s="20">
        <v>68825</v>
      </c>
      <c r="J248" s="20">
        <v>0</v>
      </c>
      <c r="K248" s="20">
        <v>0</v>
      </c>
      <c r="L248" s="44"/>
      <c r="M248" s="45"/>
      <c r="O248" s="13"/>
    </row>
    <row r="249" spans="1:15" s="1" customFormat="1" ht="51" x14ac:dyDescent="0.2">
      <c r="A249" s="36"/>
      <c r="B249" s="4" t="s">
        <v>256</v>
      </c>
      <c r="C249" s="4" t="s">
        <v>198</v>
      </c>
      <c r="D249" s="6" t="s">
        <v>254</v>
      </c>
      <c r="E249" s="17">
        <v>15855</v>
      </c>
      <c r="F249" s="19">
        <v>7418.59</v>
      </c>
      <c r="G249" s="18">
        <v>0</v>
      </c>
      <c r="H249" s="20">
        <v>0</v>
      </c>
      <c r="I249" s="18">
        <v>0</v>
      </c>
      <c r="J249" s="20">
        <v>0</v>
      </c>
      <c r="K249" s="20">
        <v>0</v>
      </c>
      <c r="L249" s="44"/>
      <c r="M249" s="45"/>
      <c r="O249" s="13"/>
    </row>
    <row r="250" spans="1:15" s="1" customFormat="1" ht="51" x14ac:dyDescent="0.2">
      <c r="A250" s="37"/>
      <c r="B250" s="4" t="s">
        <v>256</v>
      </c>
      <c r="C250" s="4" t="s">
        <v>198</v>
      </c>
      <c r="D250" s="6" t="s">
        <v>253</v>
      </c>
      <c r="E250" s="17">
        <v>5000</v>
      </c>
      <c r="F250" s="19">
        <v>5000</v>
      </c>
      <c r="G250" s="18">
        <v>0</v>
      </c>
      <c r="H250" s="20">
        <v>3000</v>
      </c>
      <c r="I250" s="18">
        <v>901</v>
      </c>
      <c r="J250" s="20">
        <v>0</v>
      </c>
      <c r="K250" s="20">
        <v>0</v>
      </c>
      <c r="L250" s="44"/>
      <c r="M250" s="45"/>
      <c r="O250" s="13"/>
    </row>
    <row r="251" spans="1:15" s="2" customFormat="1" ht="27.95" customHeight="1" x14ac:dyDescent="0.2">
      <c r="A251" s="76" t="s">
        <v>276</v>
      </c>
      <c r="B251" s="77"/>
      <c r="C251" s="77"/>
      <c r="D251" s="77"/>
      <c r="E251" s="77"/>
      <c r="F251" s="77"/>
      <c r="G251" s="77"/>
      <c r="H251" s="77"/>
      <c r="I251" s="77"/>
      <c r="J251" s="77"/>
      <c r="K251" s="78"/>
      <c r="L251" s="14"/>
      <c r="O251" s="14"/>
    </row>
    <row r="252" spans="1:15" s="1" customFormat="1" ht="27.95" customHeight="1" x14ac:dyDescent="0.2">
      <c r="A252" s="4"/>
      <c r="B252" s="4"/>
      <c r="C252" s="4" t="s">
        <v>38</v>
      </c>
      <c r="D252" s="47" t="s">
        <v>264</v>
      </c>
      <c r="E252" s="48">
        <v>87133.520472493197</v>
      </c>
      <c r="F252" s="48">
        <v>87133.520472493197</v>
      </c>
      <c r="G252" s="49">
        <v>11115.53</v>
      </c>
      <c r="H252" s="50">
        <f>87133.5204724932+11115.53</f>
        <v>98249.050472493196</v>
      </c>
      <c r="I252" s="51">
        <v>11115.53</v>
      </c>
      <c r="J252" s="51">
        <v>0</v>
      </c>
      <c r="K252" s="51">
        <v>0</v>
      </c>
      <c r="L252" s="13"/>
      <c r="O252" s="13"/>
    </row>
    <row r="253" spans="1:15" s="1" customFormat="1" ht="27.95" customHeight="1" x14ac:dyDescent="0.2">
      <c r="A253" s="4"/>
      <c r="B253" s="4"/>
      <c r="C253" s="4" t="s">
        <v>38</v>
      </c>
      <c r="D253" s="29" t="s">
        <v>265</v>
      </c>
      <c r="E253" s="48">
        <v>1449.9966819297895</v>
      </c>
      <c r="F253" s="48">
        <v>1449.9966819297895</v>
      </c>
      <c r="G253" s="52">
        <v>1449.9966819297895</v>
      </c>
      <c r="H253" s="50">
        <v>1449.9966819297895</v>
      </c>
      <c r="I253" s="51">
        <v>0</v>
      </c>
      <c r="J253" s="51">
        <v>0</v>
      </c>
      <c r="K253" s="51">
        <v>0</v>
      </c>
      <c r="L253" s="13"/>
      <c r="O253" s="13"/>
    </row>
    <row r="254" spans="1:15" s="1" customFormat="1" ht="27.95" customHeight="1" x14ac:dyDescent="0.2">
      <c r="A254" s="4"/>
      <c r="B254" s="4"/>
      <c r="C254" s="4" t="s">
        <v>38</v>
      </c>
      <c r="D254" s="4" t="s">
        <v>266</v>
      </c>
      <c r="E254" s="48">
        <v>43488.54</v>
      </c>
      <c r="F254" s="48">
        <v>43488.54</v>
      </c>
      <c r="G254" s="52">
        <v>43488.54</v>
      </c>
      <c r="H254" s="50">
        <v>43488.54</v>
      </c>
      <c r="I254" s="51">
        <v>0</v>
      </c>
      <c r="J254" s="51">
        <v>0</v>
      </c>
      <c r="K254" s="51">
        <v>0</v>
      </c>
      <c r="L254" s="13"/>
      <c r="O254" s="13"/>
    </row>
    <row r="255" spans="1:15" s="1" customFormat="1" ht="27.95" customHeight="1" x14ac:dyDescent="0.2">
      <c r="A255" s="4"/>
      <c r="B255" s="4"/>
      <c r="C255" s="4" t="s">
        <v>38</v>
      </c>
      <c r="D255" s="4" t="s">
        <v>267</v>
      </c>
      <c r="E255" s="48">
        <v>10095.82</v>
      </c>
      <c r="F255" s="48">
        <v>10095.82</v>
      </c>
      <c r="G255" s="52">
        <v>10095.82</v>
      </c>
      <c r="H255" s="50">
        <v>10095.82</v>
      </c>
      <c r="I255" s="51">
        <v>0</v>
      </c>
      <c r="J255" s="51">
        <v>0</v>
      </c>
      <c r="K255" s="51">
        <v>0</v>
      </c>
      <c r="L255" s="13"/>
      <c r="O255" s="13"/>
    </row>
    <row r="256" spans="1:15" x14ac:dyDescent="0.2">
      <c r="L256" s="14"/>
    </row>
    <row r="259" spans="6:6" x14ac:dyDescent="0.2">
      <c r="F259" s="12"/>
    </row>
    <row r="261" spans="6:6" x14ac:dyDescent="0.2">
      <c r="F261" s="12"/>
    </row>
  </sheetData>
  <mergeCells count="42">
    <mergeCell ref="A1:K1"/>
    <mergeCell ref="A2:K2"/>
    <mergeCell ref="A244:K244"/>
    <mergeCell ref="A251:K251"/>
    <mergeCell ref="A4:K4"/>
    <mergeCell ref="A17:K17"/>
    <mergeCell ref="A39:K39"/>
    <mergeCell ref="A173:K173"/>
    <mergeCell ref="A220:K220"/>
    <mergeCell ref="A228:K228"/>
    <mergeCell ref="I149:I150"/>
    <mergeCell ref="D149:D150"/>
    <mergeCell ref="I151:I152"/>
    <mergeCell ref="D151:D152"/>
    <mergeCell ref="D153:D154"/>
    <mergeCell ref="I153:I154"/>
    <mergeCell ref="I155:I156"/>
    <mergeCell ref="I157:I158"/>
    <mergeCell ref="J149:J150"/>
    <mergeCell ref="K149:K150"/>
    <mergeCell ref="J151:J152"/>
    <mergeCell ref="K151:K152"/>
    <mergeCell ref="J153:J154"/>
    <mergeCell ref="K153:K154"/>
    <mergeCell ref="J155:J156"/>
    <mergeCell ref="K155:K156"/>
    <mergeCell ref="J157:J158"/>
    <mergeCell ref="K157:K158"/>
    <mergeCell ref="J161:J162"/>
    <mergeCell ref="K161:K162"/>
    <mergeCell ref="J159:J160"/>
    <mergeCell ref="K159:K160"/>
    <mergeCell ref="J163:J164"/>
    <mergeCell ref="K163:K164"/>
    <mergeCell ref="I159:I160"/>
    <mergeCell ref="I161:I162"/>
    <mergeCell ref="I163:I164"/>
    <mergeCell ref="D163:D164"/>
    <mergeCell ref="D155:D156"/>
    <mergeCell ref="D157:D158"/>
    <mergeCell ref="D159:D160"/>
    <mergeCell ref="D161:D162"/>
  </mergeCells>
  <phoneticPr fontId="0" type="noConversion"/>
  <conditionalFormatting sqref="G171:G172">
    <cfRule type="duplicateValues" dxfId="9" priority="12"/>
  </conditionalFormatting>
  <conditionalFormatting sqref="G161">
    <cfRule type="duplicateValues" dxfId="8" priority="11"/>
  </conditionalFormatting>
  <conditionalFormatting sqref="G157">
    <cfRule type="duplicateValues" dxfId="7" priority="9"/>
  </conditionalFormatting>
  <conditionalFormatting sqref="G159">
    <cfRule type="duplicateValues" dxfId="6" priority="8"/>
  </conditionalFormatting>
  <conditionalFormatting sqref="I163">
    <cfRule type="duplicateValues" dxfId="5" priority="5"/>
  </conditionalFormatting>
  <conditionalFormatting sqref="G192:G205">
    <cfRule type="duplicateValues" dxfId="4" priority="4"/>
  </conditionalFormatting>
  <conditionalFormatting sqref="G163">
    <cfRule type="duplicateValues" dxfId="3" priority="14"/>
  </conditionalFormatting>
  <conditionalFormatting sqref="G11:G12">
    <cfRule type="duplicateValues" dxfId="2" priority="1"/>
  </conditionalFormatting>
  <conditionalFormatting sqref="G152 G150 G154 G156 G158">
    <cfRule type="duplicateValues" dxfId="1" priority="15"/>
  </conditionalFormatting>
  <conditionalFormatting sqref="G151 G155 G153 G149">
    <cfRule type="duplicateValues" dxfId="0" priority="16"/>
  </conditionalFormatting>
  <pageMargins left="0.59055118110236227" right="0.59055118110236227" top="0.74803149606299213" bottom="0.74803149606299213" header="0.31496062992125984" footer="0.31496062992125984"/>
  <pageSetup paperSize="9" scale="52" fitToHeight="0" orientation="landscape" r:id="rId1"/>
  <headerFooter alignWithMargins="0"/>
  <ignoredErrors>
    <ignoredError sqref="G7 H22 I28 I241:I242 G208 G211 I18 H168:I168 E164:F164 E160:F160" unlockedFormula="1"/>
    <ignoredError sqref="I1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IspisZahtjevaRviRazdobljaSumira</vt:lpstr>
      <vt:lpstr>IspisZahtjevaRviRazdobljaSumira!Print_Area</vt:lpstr>
      <vt:lpstr>IspisZahtjevaRviRazdobljaSumira!Print_Titles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2024-04-05T10:22:09Z</dcterms:created>
  <dcterms:modified xsi:type="dcterms:W3CDTF">2024-05-24T12:03:50Z</dcterms:modified>
</cp:coreProperties>
</file>